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user\Desktop\Επιφάνεια εργασίας\ΠΡΟΣΩΠΙΚΟ\2022\ΠΡΟΣΛΗΨΕΙΣ\ΣΧΟΛΙΚΕΣ ΚΑΘΑΡΙΣΤΡΙΕΣ\ΠΙΝΑΚΕΣ\"/>
    </mc:Choice>
  </mc:AlternateContent>
  <xr:revisionPtr revIDLastSave="0" documentId="13_ncr:1_{3B741CB0-41DE-4654-B227-20053683DB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47" i="1" l="1"/>
  <c r="AE247" i="1" s="1"/>
  <c r="T246" i="1"/>
  <c r="AE246" i="1" s="1"/>
  <c r="T245" i="1"/>
  <c r="AE245" i="1" s="1"/>
  <c r="T244" i="1"/>
  <c r="AE244" i="1" s="1"/>
  <c r="T243" i="1"/>
  <c r="AE243" i="1" s="1"/>
  <c r="AE242" i="1"/>
  <c r="AE241" i="1"/>
  <c r="T241" i="1"/>
  <c r="T240" i="1"/>
  <c r="AE240" i="1" s="1"/>
  <c r="AE239" i="1"/>
  <c r="T239" i="1"/>
  <c r="AE238" i="1"/>
  <c r="T238" i="1"/>
  <c r="AE237" i="1"/>
  <c r="T237" i="1"/>
  <c r="AE236" i="1"/>
  <c r="T236" i="1"/>
  <c r="AE235" i="1"/>
  <c r="T235" i="1"/>
  <c r="AE234" i="1"/>
  <c r="T234" i="1"/>
  <c r="AE233" i="1"/>
  <c r="T233" i="1"/>
  <c r="AE232" i="1"/>
  <c r="T232" i="1"/>
  <c r="AE231" i="1"/>
  <c r="T231" i="1"/>
  <c r="AE230" i="1"/>
  <c r="T230" i="1"/>
  <c r="AE229" i="1"/>
  <c r="AE228" i="1"/>
  <c r="AE227" i="1"/>
  <c r="T227" i="1"/>
  <c r="AE226" i="1"/>
  <c r="T226" i="1"/>
  <c r="AE225" i="1"/>
  <c r="T225" i="1"/>
  <c r="AE224" i="1"/>
  <c r="T224" i="1"/>
  <c r="AE223" i="1"/>
  <c r="T223" i="1"/>
  <c r="AE222" i="1"/>
  <c r="AE221" i="1"/>
  <c r="T221" i="1"/>
  <c r="T220" i="1"/>
  <c r="AE220" i="1" s="1"/>
  <c r="AE219" i="1"/>
  <c r="T219" i="1"/>
  <c r="T218" i="1"/>
  <c r="AE218" i="1" s="1"/>
  <c r="AE217" i="1"/>
  <c r="T217" i="1"/>
  <c r="T216" i="1"/>
  <c r="AE216" i="1" s="1"/>
  <c r="AE215" i="1"/>
  <c r="T215" i="1"/>
  <c r="T214" i="1"/>
  <c r="AE214" i="1" s="1"/>
  <c r="AE213" i="1"/>
  <c r="T213" i="1"/>
  <c r="T212" i="1"/>
  <c r="AE212" i="1" s="1"/>
  <c r="AE211" i="1"/>
  <c r="T211" i="1"/>
  <c r="T210" i="1"/>
  <c r="AE210" i="1" s="1"/>
  <c r="AE209" i="1"/>
  <c r="T209" i="1"/>
  <c r="T208" i="1"/>
  <c r="AE208" i="1" s="1"/>
  <c r="AE207" i="1"/>
  <c r="T207" i="1"/>
  <c r="T206" i="1"/>
  <c r="AE206" i="1" s="1"/>
  <c r="AE205" i="1"/>
  <c r="T205" i="1"/>
  <c r="T204" i="1"/>
  <c r="AE204" i="1" s="1"/>
  <c r="AE203" i="1"/>
  <c r="T203" i="1"/>
  <c r="T202" i="1"/>
  <c r="AE202" i="1" s="1"/>
  <c r="AE201" i="1"/>
  <c r="T201" i="1"/>
  <c r="T200" i="1"/>
  <c r="AE200" i="1" s="1"/>
  <c r="AE199" i="1"/>
  <c r="T199" i="1"/>
  <c r="AE198" i="1"/>
  <c r="T197" i="1"/>
  <c r="AE197" i="1" s="1"/>
  <c r="AE196" i="1"/>
  <c r="T196" i="1"/>
  <c r="AE195" i="1"/>
  <c r="AE194" i="1"/>
  <c r="AE193" i="1"/>
  <c r="AE192" i="1"/>
  <c r="AE191" i="1"/>
  <c r="AE190" i="1"/>
  <c r="AE189" i="1"/>
  <c r="AE188" i="1"/>
  <c r="AE187" i="1"/>
  <c r="AE186" i="1"/>
  <c r="T186" i="1"/>
  <c r="T185" i="1"/>
  <c r="AE185" i="1" s="1"/>
  <c r="AE184" i="1"/>
  <c r="T183" i="1"/>
  <c r="AE183" i="1" s="1"/>
  <c r="AE182" i="1"/>
  <c r="AE181" i="1"/>
  <c r="AE180" i="1"/>
  <c r="AE179" i="1"/>
  <c r="AE178" i="1"/>
  <c r="AE177" i="1"/>
  <c r="T177" i="1"/>
  <c r="AE176" i="1"/>
  <c r="AE175" i="1"/>
  <c r="AE174" i="1"/>
  <c r="T173" i="1"/>
  <c r="AE173" i="1" s="1"/>
  <c r="T172" i="1"/>
  <c r="AE172" i="1" s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T155" i="1"/>
  <c r="AE155" i="1" s="1"/>
  <c r="T154" i="1"/>
  <c r="AE154" i="1" s="1"/>
  <c r="T153" i="1"/>
  <c r="AE153" i="1" s="1"/>
  <c r="T152" i="1"/>
  <c r="AE152" i="1" s="1"/>
  <c r="T151" i="1"/>
  <c r="AE151" i="1" s="1"/>
  <c r="T150" i="1"/>
  <c r="AE150" i="1" s="1"/>
  <c r="T149" i="1"/>
  <c r="AE149" i="1" s="1"/>
  <c r="T148" i="1"/>
  <c r="AE148" i="1" s="1"/>
  <c r="T147" i="1"/>
  <c r="AE147" i="1" s="1"/>
  <c r="T145" i="1"/>
  <c r="AE145" i="1" s="1"/>
  <c r="F145" i="1"/>
  <c r="F143" i="1"/>
  <c r="T143" i="1" s="1"/>
  <c r="AE143" i="1" s="1"/>
  <c r="F141" i="1"/>
  <c r="T141" i="1" s="1"/>
  <c r="AE141" i="1" s="1"/>
  <c r="U138" i="1"/>
  <c r="F138" i="1"/>
  <c r="T138" i="1" s="1"/>
  <c r="AE138" i="1" s="1"/>
  <c r="U135" i="1"/>
  <c r="F135" i="1"/>
  <c r="T135" i="1" s="1"/>
  <c r="AE135" i="1" s="1"/>
  <c r="U132" i="1"/>
  <c r="F132" i="1"/>
  <c r="T132" i="1" s="1"/>
  <c r="AE132" i="1" s="1"/>
  <c r="U130" i="1"/>
  <c r="F130" i="1"/>
  <c r="T130" i="1" s="1"/>
  <c r="AE130" i="1" s="1"/>
  <c r="U126" i="1"/>
  <c r="F126" i="1"/>
  <c r="T126" i="1" s="1"/>
  <c r="AE126" i="1" s="1"/>
  <c r="U122" i="1"/>
  <c r="F122" i="1"/>
  <c r="T122" i="1" s="1"/>
  <c r="AE122" i="1" s="1"/>
  <c r="U117" i="1"/>
  <c r="F117" i="1"/>
  <c r="T117" i="1" s="1"/>
  <c r="AE117" i="1" s="1"/>
  <c r="U112" i="1"/>
  <c r="F112" i="1"/>
  <c r="T112" i="1" s="1"/>
  <c r="AE112" i="1" s="1"/>
  <c r="U105" i="1"/>
  <c r="F105" i="1"/>
  <c r="T105" i="1" s="1"/>
  <c r="AE105" i="1" s="1"/>
  <c r="U96" i="1"/>
  <c r="F96" i="1"/>
  <c r="T96" i="1" s="1"/>
  <c r="AE96" i="1" s="1"/>
  <c r="U86" i="1"/>
  <c r="F86" i="1"/>
  <c r="T86" i="1" s="1"/>
  <c r="AE86" i="1" s="1"/>
  <c r="U76" i="1"/>
  <c r="F76" i="1"/>
  <c r="T76" i="1" s="1"/>
  <c r="AE76" i="1" s="1"/>
  <c r="U66" i="1"/>
  <c r="F66" i="1"/>
  <c r="T66" i="1" s="1"/>
  <c r="AE66" i="1" s="1"/>
  <c r="U55" i="1"/>
  <c r="F55" i="1"/>
  <c r="T55" i="1" s="1"/>
  <c r="AE55" i="1" s="1"/>
  <c r="U42" i="1"/>
  <c r="F42" i="1"/>
  <c r="T42" i="1" s="1"/>
  <c r="AE42" i="1" s="1"/>
  <c r="U32" i="1"/>
  <c r="F32" i="1"/>
  <c r="T32" i="1" s="1"/>
  <c r="AE32" i="1" s="1"/>
  <c r="U20" i="1"/>
  <c r="F20" i="1"/>
  <c r="T20" i="1" s="1"/>
  <c r="AE20" i="1" s="1"/>
  <c r="U9" i="1"/>
  <c r="F9" i="1"/>
  <c r="T9" i="1" s="1"/>
  <c r="AE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W112" authorId="0" shapeId="0" xr:uid="{0C780B8D-05E7-4F1B-B8BD-41BACCAD6CD2}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W117" authorId="0" shapeId="0" xr:uid="{E3AD0A4E-9D10-49E2-859D-A3BBD4497567}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<sst xmlns="http://schemas.openxmlformats.org/spreadsheetml/2006/main" count="805" uniqueCount="217">
  <si>
    <t>για την πρόσληψη προσωπικού  με σχέση εργασίας ιδιωτικού δικαίου ορισμένου χρόνου σ ε   υ π η ρ ε σ ί ε ς   κ α θ α ρ ι σ μ ο ύ   σ χ ο λ ι κ ώ ν   μ ο ν ά δ ω ν</t>
  </si>
  <si>
    <t xml:space="preserve">ΕΛΛΗΝΙΚΗ ΔΗΜΟΚΡΑΤΙΑ </t>
  </si>
  <si>
    <t xml:space="preserve">ΝΟΜΟΣ ΑΤΤΙΚΗΣ </t>
  </si>
  <si>
    <t>ΑΝΑΚΟΙΝΩΣΗ: ΣΟΧ4/14356/4278/26.07.2022</t>
  </si>
  <si>
    <t xml:space="preserve">ΔΗΜΟΣ ΠΕΝΤΕΛΗΣ </t>
  </si>
  <si>
    <t>Α.Μ.</t>
  </si>
  <si>
    <t>ΕΠΩΝΥΜΟ</t>
  </si>
  <si>
    <t>ΟΝΟΜΑ</t>
  </si>
  <si>
    <t>ΟΝΟΜΑ ΠΑΤΡΟΣ</t>
  </si>
  <si>
    <t>ΑΡΙΘΜ.
 ΤΑΥΤΟΤ.</t>
  </si>
  <si>
    <t>ΚΡΙΤΗΡΙΑ</t>
  </si>
  <si>
    <t>ΒΑΘΜΟΛΟΓΙΑ</t>
  </si>
  <si>
    <t>ΕΜΠΕΙΡΙΑ ΣΤΙΣ ΣΧΟΛΙΚΕΣ ΕΠΙΤΡΟΠΕΣ ΔΗΜΟΥ ΠΕΝΤΕΛΗΣ 
(σε μήνες)</t>
  </si>
  <si>
    <t xml:space="preserve">ΣΧΟΛΙΚΟ ΕΤΟΣ </t>
  </si>
  <si>
    <t xml:space="preserve">ΜΗΝΕΣ </t>
  </si>
  <si>
    <t xml:space="preserve">ΑΡΙΘΜΟΣ ΑΙΘΟΥΣΩΝ ΑΝΑ ΕΤΟΣ </t>
  </si>
  <si>
    <t>ΠΟΛΥΤΕΚΝΟΣ
(αριθμ. τέκνων)</t>
  </si>
  <si>
    <t>ΤΕΚΝΟ ΠΟΛΥΤΕΚΝΗΣ ΟΙΚΟΓΕΝΕΙΑΣ (αριθμ. τέκνων)</t>
  </si>
  <si>
    <t>ΤΡΙΤΕΚΝΟΣ 
(αριθμ. τέκνων)</t>
  </si>
  <si>
    <t xml:space="preserve"> ΤΕΚΝΟ ΤΡΙΤΕΚΝΗΣ ΟΙΚΟΓΕΝΕΙΑΣ
(αριθμ. τέκνων)</t>
  </si>
  <si>
    <t xml:space="preserve">ΑΝΗΛΙΚΑ ΤΕΚΝΑ
(αριθμ. ανήλικων τέκνων) </t>
  </si>
  <si>
    <t>ΓΟΝΕΑΣ   ΜΟΝΟΓΟΝΕΙΚΗΣ ΟΙΚΟΓΕΝΕΙΑΣ (αριθμ. τέκνων)</t>
  </si>
  <si>
    <t xml:space="preserve"> ΤΕΚΝΟ  ΜΟΝΟΓΟΝΕΙΚΗΣ ΟΙΚΟΓΕΝΕΙΑΣ (αριθμ. τέκνων)</t>
  </si>
  <si>
    <t>ΑΝΑΠΗΡΙΑ ΓΟΝΕΑ, ΤΕΚΝΟΥ
  (Ποσοστό  Αναπηρίας)</t>
  </si>
  <si>
    <t xml:space="preserve">ΗΛΙΚΑ </t>
  </si>
  <si>
    <t xml:space="preserve">ΜΟΝΑΔΕΣ </t>
  </si>
  <si>
    <t xml:space="preserve">ΣΥΝΟΛΟ ΜΟΝΑΔΩΝ </t>
  </si>
  <si>
    <t xml:space="preserve">ΕΠΙΛΟΓΗ </t>
  </si>
  <si>
    <t>(1)</t>
  </si>
  <si>
    <t xml:space="preserve"> (2)</t>
  </si>
  <si>
    <t>(3)</t>
  </si>
  <si>
    <t>(4 )</t>
  </si>
  <si>
    <t>( 5)</t>
  </si>
  <si>
    <t>(6)</t>
  </si>
  <si>
    <t>(7)</t>
  </si>
  <si>
    <t>(8)</t>
  </si>
  <si>
    <t>(9)</t>
  </si>
  <si>
    <t>(10)</t>
  </si>
  <si>
    <t>(11)</t>
  </si>
  <si>
    <t>Α</t>
  </si>
  <si>
    <t>Ε.</t>
  </si>
  <si>
    <t>Γ.</t>
  </si>
  <si>
    <t>ΑΗ5...24</t>
  </si>
  <si>
    <t>2011-2012</t>
  </si>
  <si>
    <t xml:space="preserve">1Η 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</si>
  <si>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</si>
  <si>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</si>
  <si>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</si>
  <si>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</si>
  <si>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</si>
  <si>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</si>
  <si>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</si>
  <si>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</si>
  <si>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</si>
  <si>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</si>
  <si>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Σ.</t>
  </si>
  <si>
    <t>Β.</t>
  </si>
  <si>
    <t>Ξ44...55</t>
  </si>
  <si>
    <t>2001-2002</t>
  </si>
  <si>
    <t xml:space="preserve">1Η ΚΑΙ ΜΟΝΑΔΙΚΗ </t>
  </si>
  <si>
    <t>2002-2003</t>
  </si>
  <si>
    <t>Ρ.</t>
  </si>
  <si>
    <t>Α.</t>
  </si>
  <si>
    <t>Θ.</t>
  </si>
  <si>
    <t>ΑΜ5...37</t>
  </si>
  <si>
    <t>Φ.</t>
  </si>
  <si>
    <t>ΑΚ6...18</t>
  </si>
  <si>
    <t>2009-2010</t>
  </si>
  <si>
    <t>2010-2011</t>
  </si>
  <si>
    <t>Λ.</t>
  </si>
  <si>
    <t>Τ0...17</t>
  </si>
  <si>
    <t xml:space="preserve">       </t>
  </si>
  <si>
    <t>Μ.</t>
  </si>
  <si>
    <t>Π3...40</t>
  </si>
  <si>
    <t>ΑΝΕΥ</t>
  </si>
  <si>
    <t>Ν.</t>
  </si>
  <si>
    <t>Δ.</t>
  </si>
  <si>
    <t>ΑΝ1...75</t>
  </si>
  <si>
    <t>Σ2...47</t>
  </si>
  <si>
    <t>Κ.</t>
  </si>
  <si>
    <t>ΑΗ5...79</t>
  </si>
  <si>
    <t>Π0...15</t>
  </si>
  <si>
    <t>1Η</t>
  </si>
  <si>
    <t>ΑΕ6...78</t>
  </si>
  <si>
    <t>Π.</t>
  </si>
  <si>
    <t>Σ2...99</t>
  </si>
  <si>
    <t>Τ.</t>
  </si>
  <si>
    <t>Ι.</t>
  </si>
  <si>
    <t>ΑΙ6...46</t>
  </si>
  <si>
    <t>Ζ.</t>
  </si>
  <si>
    <t>ΑΒ5...49</t>
  </si>
  <si>
    <t>ΑΙ6...75</t>
  </si>
  <si>
    <t>Ξ.</t>
  </si>
  <si>
    <t>ΑΟ0...01</t>
  </si>
  <si>
    <t>ΑΖ5...94</t>
  </si>
  <si>
    <t>Χ.</t>
  </si>
  <si>
    <t>ΑΕ5...45</t>
  </si>
  <si>
    <t>ΑΕ0...78</t>
  </si>
  <si>
    <t>ΑΒ5...89</t>
  </si>
  <si>
    <t>Φ0...57</t>
  </si>
  <si>
    <t>ΑΙ5...00</t>
  </si>
  <si>
    <t>ΑΟ5...06</t>
  </si>
  <si>
    <t>Χ3...27</t>
  </si>
  <si>
    <t>ΑΟ5...80</t>
  </si>
  <si>
    <t>ΑΝ6...96</t>
  </si>
  <si>
    <t>Η.</t>
  </si>
  <si>
    <t>ΑΡ4...68</t>
  </si>
  <si>
    <t>1Η ΚΑΙ ΜΟΝΑΔΙΚΗ</t>
  </si>
  <si>
    <t>ΑΟ1...62</t>
  </si>
  <si>
    <t>ΑΟ0...86</t>
  </si>
  <si>
    <t xml:space="preserve">1η ΚΑΙ ΜΟΝΑΔΙΚΗ </t>
  </si>
  <si>
    <t>ΑΜ0...32</t>
  </si>
  <si>
    <t>ΑΚ7...82</t>
  </si>
  <si>
    <t>ΑΟ5...11</t>
  </si>
  <si>
    <t>ΑΝ0...14</t>
  </si>
  <si>
    <t xml:space="preserve">2Η </t>
  </si>
  <si>
    <t>ΑΟ5...49</t>
  </si>
  <si>
    <t>ΑΖ9...66</t>
  </si>
  <si>
    <t>ΑΗ9...89</t>
  </si>
  <si>
    <t>ΑΚ4...26</t>
  </si>
  <si>
    <t>ΑΜ1...56</t>
  </si>
  <si>
    <t>ΑΟ0...25</t>
  </si>
  <si>
    <t>ΑΜ8...55</t>
  </si>
  <si>
    <t>ΑΡ1...17</t>
  </si>
  <si>
    <t>ΑΒ5...12</t>
  </si>
  <si>
    <t>ΑΡ0...28</t>
  </si>
  <si>
    <t>ΑΟ1...16</t>
  </si>
  <si>
    <t>ΑΝ9...47</t>
  </si>
  <si>
    <t>ΑΚ5...71</t>
  </si>
  <si>
    <t>Σ9...35</t>
  </si>
  <si>
    <t>ΑΙ4...69</t>
  </si>
  <si>
    <t>ΑΖ9...11</t>
  </si>
  <si>
    <t>ΑΙ6...65</t>
  </si>
  <si>
    <t>Ψ.</t>
  </si>
  <si>
    <t>Σ7...58</t>
  </si>
  <si>
    <t>ΑΟ6...86</t>
  </si>
  <si>
    <t>ΑΙ5...84</t>
  </si>
  <si>
    <t>ΑΡ2...53</t>
  </si>
  <si>
    <t>Χ6...65</t>
  </si>
  <si>
    <t>ΑΙ9...62</t>
  </si>
  <si>
    <t>2Η</t>
  </si>
  <si>
    <t>ΑΑ0...08</t>
  </si>
  <si>
    <t>ΑΝ6...20</t>
  </si>
  <si>
    <t>ΑΙ0...46</t>
  </si>
  <si>
    <t>ΑΟ1...00</t>
  </si>
  <si>
    <t>ΑΜ4...90</t>
  </si>
  <si>
    <t>ΑΑ0...85</t>
  </si>
  <si>
    <t>ΑΟ1..30</t>
  </si>
  <si>
    <t>ΑΝ1...72</t>
  </si>
  <si>
    <t>ΑΑ3..29</t>
  </si>
  <si>
    <t>ΑΗ9...48</t>
  </si>
  <si>
    <t>Β .</t>
  </si>
  <si>
    <t>ΑΚ6...80</t>
  </si>
  <si>
    <t>ΑΜ5...04</t>
  </si>
  <si>
    <t>Ο.</t>
  </si>
  <si>
    <t>ΑΜ5...07</t>
  </si>
  <si>
    <t>ΑΕ5...95</t>
  </si>
  <si>
    <t>ΑΜ1..36</t>
  </si>
  <si>
    <t>ΑΟ0...03</t>
  </si>
  <si>
    <t>ΑΙ1...33</t>
  </si>
  <si>
    <t>Χ5...04</t>
  </si>
  <si>
    <t>ΑΝ6...85</t>
  </si>
  <si>
    <t>Χ5...30</t>
  </si>
  <si>
    <t>ΑΟ1...49</t>
  </si>
  <si>
    <t>1η ΚΑΙ ΜΟΝΑΔΙΚΗ</t>
  </si>
  <si>
    <t>ΑΚ6...74</t>
  </si>
  <si>
    <t>ΑΝ5...81</t>
  </si>
  <si>
    <t>ΑΙ6...64</t>
  </si>
  <si>
    <t>ΑΟ...044</t>
  </si>
  <si>
    <t>Λ3...22</t>
  </si>
  <si>
    <t>ΑΕ6...10</t>
  </si>
  <si>
    <t>ΑΝ5...59</t>
  </si>
  <si>
    <t>Χ3...11</t>
  </si>
  <si>
    <t>ΑΒ0…40</t>
  </si>
  <si>
    <t>ΑΝ0...74</t>
  </si>
  <si>
    <t>ΑΙ1...90</t>
  </si>
  <si>
    <t>ΑΟ0...52</t>
  </si>
  <si>
    <t>Χ0...52</t>
  </si>
  <si>
    <t>Χ0...36</t>
  </si>
  <si>
    <t>ΑΟ1...97</t>
  </si>
  <si>
    <t>ΑΟ8...59</t>
  </si>
  <si>
    <t>ΑΒ2...85</t>
  </si>
  <si>
    <t>Χ0...27</t>
  </si>
  <si>
    <t>ΑΝ ΕΥ</t>
  </si>
  <si>
    <t>Σ0...87</t>
  </si>
  <si>
    <t>ΑΙ8...98</t>
  </si>
  <si>
    <t>ΑΝ8...09</t>
  </si>
  <si>
    <t>ΑΟ0...44</t>
  </si>
  <si>
    <t>ΑΡ1...98</t>
  </si>
  <si>
    <t>ΑΜ1...17</t>
  </si>
  <si>
    <t>ΑΜ1...50</t>
  </si>
  <si>
    <t>ΑΡ0...36</t>
  </si>
  <si>
    <t>Ρ1...58</t>
  </si>
  <si>
    <t>ΑΟ8...08</t>
  </si>
  <si>
    <t>ΑΕ1...25</t>
  </si>
  <si>
    <t>ΑΝ0...07</t>
  </si>
  <si>
    <t>ΑΚ1...13</t>
  </si>
  <si>
    <t>ΑΟ2...12</t>
  </si>
  <si>
    <t>Τ5...41</t>
  </si>
  <si>
    <t>ΑΟ5...08</t>
  </si>
  <si>
    <t>ΑΝ0...64</t>
  </si>
  <si>
    <t>ΑΜ5...29</t>
  </si>
  <si>
    <t>ΑΟ9...88</t>
  </si>
  <si>
    <t>ΑΜ9...90</t>
  </si>
  <si>
    <t>ΑΡ1...70</t>
  </si>
  <si>
    <t>ΑΜ5...35</t>
  </si>
  <si>
    <t>ΑΒ5...75</t>
  </si>
  <si>
    <t>ΑΚ7...11</t>
  </si>
  <si>
    <t>ΑΡ1...04</t>
  </si>
  <si>
    <t>ΑΟ0...50</t>
  </si>
  <si>
    <t>ΑΝ5...19</t>
  </si>
  <si>
    <r>
      <t xml:space="preserve">  ΠΡΟΣΩΡΙΝΟΣ  ΠΙΝΑΚΑΣ ΜΕ ΦΘΙΝΟΥΣΑ ΣΕΙΡΑ ΚΑΤΑΤΑΞΗΣ </t>
    </r>
    <r>
      <rPr>
        <b/>
        <u/>
        <sz val="12"/>
        <rFont val="Calibri"/>
        <family val="2"/>
        <charset val="161"/>
      </rPr>
      <t>(ΠΛΗΡΟΥΣ ΑΠΑΣΧΟΛΗΣΗΣ)</t>
    </r>
  </si>
  <si>
    <t>ΜΕΛΙΣΣΙΑ 19.08.2022</t>
  </si>
  <si>
    <t>Η ΠΡΟΙΣΤΑΜΕΝΗ ΔΙΟΙΚΗΤΙΚΩΝ ΥΠΗΡΕΣΙΩΝ</t>
  </si>
  <si>
    <t>Η ΔΗΜΑΡΧΟΣ</t>
  </si>
  <si>
    <t>ΠΑΠΑΔΑΚΗ ΜΑΝΩΛΙΑ</t>
  </si>
  <si>
    <t xml:space="preserve">ΚΕΧΑΓΙΑ ΔΗΜΗΤΡΑ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</si>
</sst>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2"/>
      <name val="Calibri"/>
      <family val="2"/>
    </font>
    <font>
      <b/>
      <u/>
      <sz val="12"/>
      <name val="Calibri"/>
      <family val="2"/>
      <charset val="161"/>
    </font>
    <font>
      <b/>
      <sz val="12"/>
      <name val="Calibri"/>
      <family val="2"/>
      <charset val="161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</font>
    <font>
      <sz val="11"/>
      <name val="Calibri"/>
      <family val="2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6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/>
    <xf numFmtId="0" fontId="6" fillId="0" borderId="3" xfId="0" applyFont="1" applyBorder="1"/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3" borderId="4" xfId="0" applyFont="1" applyFill="1" applyBorder="1" applyAlignment="1" applyProtection="1">
      <alignment horizontal="center" vertical="center" textRotation="90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>
      <alignment horizontal="center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4" fontId="5" fillId="2" borderId="4" xfId="0" applyNumberFormat="1" applyFont="1" applyFill="1" applyBorder="1" applyAlignment="1" applyProtection="1">
      <alignment horizontal="center" vertical="center" textRotation="90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4" fontId="7" fillId="3" borderId="4" xfId="0" applyNumberFormat="1" applyFont="1" applyFill="1" applyBorder="1" applyAlignment="1" applyProtection="1">
      <alignment horizontal="center" vertical="center" textRotation="90" wrapText="1"/>
      <protection locked="0"/>
    </xf>
    <xf numFmtId="164" fontId="7" fillId="3" borderId="4" xfId="0" applyNumberFormat="1" applyFont="1" applyFill="1" applyBorder="1" applyAlignment="1" applyProtection="1">
      <alignment horizontal="center" vertical="center" textRotation="90" wrapText="1"/>
      <protection locked="0"/>
    </xf>
    <xf numFmtId="2" fontId="7" fillId="3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" borderId="4" xfId="0" applyFont="1" applyFill="1" applyBorder="1" applyAlignment="1" applyProtection="1">
      <alignment horizontal="center" vertical="center" textRotation="90"/>
      <protection locked="0"/>
    </xf>
    <xf numFmtId="0" fontId="7" fillId="3" borderId="4" xfId="0" applyFont="1" applyFill="1" applyBorder="1" applyAlignment="1" applyProtection="1">
      <alignment horizontal="center" vertical="center" textRotation="90" wrapText="1"/>
      <protection locked="0"/>
    </xf>
    <xf numFmtId="0" fontId="7" fillId="3" borderId="4" xfId="0" applyFont="1" applyFill="1" applyBorder="1" applyAlignment="1" applyProtection="1">
      <alignment horizontal="right" textRotation="90"/>
      <protection locked="0"/>
    </xf>
    <xf numFmtId="0" fontId="7" fillId="2" borderId="4" xfId="0" applyFont="1" applyFill="1" applyBorder="1" applyAlignment="1" applyProtection="1">
      <alignment horizontal="center" vertical="center" textRotation="90" wrapText="1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 applyProtection="1">
      <alignment horizontal="center" textRotation="255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4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4" xfId="0" applyNumberFormat="1" applyFont="1" applyFill="1" applyBorder="1" applyAlignment="1" applyProtection="1">
      <alignment horizontal="center" vertical="center" wrapText="1"/>
      <protection locked="0"/>
    </xf>
    <xf numFmtId="4" fontId="12" fillId="2" borderId="6" xfId="0" applyNumberFormat="1" applyFont="1" applyFill="1" applyBorder="1" applyAlignment="1">
      <alignment horizontal="center" textRotation="255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Protection="1"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4" fontId="9" fillId="0" borderId="4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2" fontId="9" fillId="0" borderId="4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 wrapText="1"/>
      <protection locked="0"/>
    </xf>
    <xf numFmtId="1" fontId="9" fillId="0" borderId="4" xfId="0" applyNumberFormat="1" applyFont="1" applyBorder="1" applyAlignment="1" applyProtection="1">
      <alignment horizontal="center" vertical="center"/>
      <protection locked="0"/>
    </xf>
    <xf numFmtId="1" fontId="9" fillId="2" borderId="4" xfId="0" applyNumberFormat="1" applyFont="1" applyFill="1" applyBorder="1" applyAlignment="1" applyProtection="1">
      <alignment horizontal="center" vertical="center"/>
      <protection locked="0"/>
    </xf>
    <xf numFmtId="4" fontId="9" fillId="4" borderId="4" xfId="0" applyNumberFormat="1" applyFont="1" applyFill="1" applyBorder="1" applyAlignment="1" applyProtection="1">
      <alignment horizontal="center" vertical="center"/>
      <protection locked="0"/>
    </xf>
    <xf numFmtId="1" fontId="9" fillId="4" borderId="4" xfId="0" applyNumberFormat="1" applyFont="1" applyFill="1" applyBorder="1" applyAlignment="1" applyProtection="1">
      <alignment horizontal="center" vertical="center"/>
      <protection locked="0"/>
    </xf>
    <xf numFmtId="2" fontId="9" fillId="4" borderId="4" xfId="0" applyNumberFormat="1" applyFont="1" applyFill="1" applyBorder="1" applyAlignment="1" applyProtection="1">
      <alignment horizontal="center" vertical="center"/>
      <protection locked="0"/>
    </xf>
    <xf numFmtId="4" fontId="5" fillId="2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/>
    <xf numFmtId="0" fontId="8" fillId="2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8" fillId="4" borderId="4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4" fontId="12" fillId="2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6" fillId="0" borderId="6" xfId="0" applyFont="1" applyBorder="1"/>
    <xf numFmtId="0" fontId="9" fillId="0" borderId="5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4" fontId="8" fillId="4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" fontId="12" fillId="2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4" borderId="7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4" fontId="12" fillId="2" borderId="7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8" fillId="4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4" fontId="12" fillId="2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9" fillId="0" borderId="5" xfId="0" applyFont="1" applyBorder="1"/>
    <xf numFmtId="9" fontId="8" fillId="0" borderId="4" xfId="0" applyNumberFormat="1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0" borderId="7" xfId="0" applyFont="1" applyBorder="1"/>
    <xf numFmtId="0" fontId="9" fillId="4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4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2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4" fontId="14" fillId="4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/>
    </xf>
    <xf numFmtId="4" fontId="6" fillId="4" borderId="7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/>
    </xf>
    <xf numFmtId="4" fontId="6" fillId="4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49" fontId="9" fillId="0" borderId="4" xfId="0" applyNumberFormat="1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4" fontId="9" fillId="0" borderId="4" xfId="0" applyNumberFormat="1" applyFont="1" applyBorder="1" applyAlignment="1" applyProtection="1">
      <alignment vertic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2" fontId="9" fillId="0" borderId="4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 wrapText="1"/>
      <protection locked="0"/>
    </xf>
    <xf numFmtId="1" fontId="9" fillId="0" borderId="4" xfId="0" applyNumberFormat="1" applyFont="1" applyBorder="1" applyAlignment="1" applyProtection="1">
      <alignment horizontal="center"/>
      <protection locked="0"/>
    </xf>
    <xf numFmtId="1" fontId="9" fillId="2" borderId="4" xfId="0" applyNumberFormat="1" applyFont="1" applyFill="1" applyBorder="1" applyAlignment="1" applyProtection="1">
      <alignment horizontal="center"/>
      <protection locked="0"/>
    </xf>
    <xf numFmtId="4" fontId="5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/>
    <xf numFmtId="0" fontId="0" fillId="0" borderId="6" xfId="0" applyBorder="1"/>
    <xf numFmtId="0" fontId="8" fillId="2" borderId="4" xfId="0" applyFont="1" applyFill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0" fontId="14" fillId="0" borderId="5" xfId="0" applyFont="1" applyBorder="1"/>
    <xf numFmtId="0" fontId="14" fillId="2" borderId="5" xfId="0" applyFont="1" applyFill="1" applyBorder="1"/>
    <xf numFmtId="2" fontId="14" fillId="0" borderId="5" xfId="0" applyNumberFormat="1" applyFont="1" applyBorder="1"/>
    <xf numFmtId="0" fontId="14" fillId="0" borderId="5" xfId="0" applyFont="1" applyBorder="1" applyAlignment="1">
      <alignment horizontal="center"/>
    </xf>
    <xf numFmtId="4" fontId="14" fillId="4" borderId="5" xfId="0" applyNumberFormat="1" applyFont="1" applyFill="1" applyBorder="1" applyAlignment="1" applyProtection="1">
      <alignment horizontal="center" vertical="center"/>
      <protection locked="0"/>
    </xf>
    <xf numFmtId="1" fontId="14" fillId="4" borderId="5" xfId="0" applyNumberFormat="1" applyFont="1" applyFill="1" applyBorder="1" applyAlignment="1" applyProtection="1">
      <alignment horizontal="center" vertical="center"/>
      <protection locked="0"/>
    </xf>
    <xf numFmtId="4" fontId="5" fillId="2" borderId="5" xfId="0" applyNumberFormat="1" applyFont="1" applyFill="1" applyBorder="1" applyAlignment="1">
      <alignment horizontal="center"/>
    </xf>
    <xf numFmtId="4" fontId="14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/>
    <xf numFmtId="0" fontId="0" fillId="0" borderId="6" xfId="0" applyBorder="1" applyAlignment="1">
      <alignment horizontal="center"/>
    </xf>
    <xf numFmtId="1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9" fillId="2" borderId="4" xfId="0" applyFont="1" applyFill="1" applyBorder="1"/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4" fontId="5" fillId="2" borderId="5" xfId="0" applyNumberFormat="1" applyFont="1" applyFill="1" applyBorder="1" applyAlignment="1" applyProtection="1">
      <alignment horizontal="center" vertical="center"/>
      <protection locked="0"/>
    </xf>
    <xf numFmtId="4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" fontId="9" fillId="4" borderId="7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/>
    <xf numFmtId="0" fontId="8" fillId="0" borderId="4" xfId="0" applyFont="1" applyBorder="1" applyAlignment="1">
      <alignment wrapText="1"/>
    </xf>
    <xf numFmtId="0" fontId="12" fillId="2" borderId="6" xfId="0" applyFont="1" applyFill="1" applyBorder="1" applyAlignment="1">
      <alignment horizontal="center" vertical="center"/>
    </xf>
    <xf numFmtId="0" fontId="9" fillId="0" borderId="4" xfId="0" applyFont="1" applyBorder="1"/>
    <xf numFmtId="1" fontId="9" fillId="0" borderId="5" xfId="0" applyNumberFormat="1" applyFont="1" applyBorder="1" applyAlignment="1" applyProtection="1">
      <alignment horizontal="center"/>
      <protection locked="0"/>
    </xf>
    <xf numFmtId="4" fontId="9" fillId="4" borderId="5" xfId="0" applyNumberFormat="1" applyFont="1" applyFill="1" applyBorder="1" applyAlignment="1" applyProtection="1">
      <alignment horizontal="center" vertical="center"/>
      <protection locked="0"/>
    </xf>
    <xf numFmtId="1" fontId="9" fillId="4" borderId="5" xfId="0" applyNumberFormat="1" applyFont="1" applyFill="1" applyBorder="1" applyAlignment="1" applyProtection="1">
      <alignment horizontal="center"/>
      <protection locked="0"/>
    </xf>
    <xf numFmtId="2" fontId="9" fillId="4" borderId="5" xfId="0" applyNumberFormat="1" applyFont="1" applyFill="1" applyBorder="1" applyAlignment="1" applyProtection="1">
      <alignment horizontal="center"/>
      <protection locked="0"/>
    </xf>
    <xf numFmtId="4" fontId="5" fillId="2" borderId="4" xfId="0" applyNumberFormat="1" applyFont="1" applyFill="1" applyBorder="1" applyAlignment="1">
      <alignment horizontal="center"/>
    </xf>
    <xf numFmtId="0" fontId="9" fillId="0" borderId="7" xfId="0" applyFont="1" applyBorder="1" applyProtection="1">
      <protection locked="0"/>
    </xf>
    <xf numFmtId="1" fontId="9" fillId="0" borderId="7" xfId="0" applyNumberFormat="1" applyFont="1" applyBorder="1" applyAlignment="1" applyProtection="1">
      <alignment horizontal="center"/>
      <protection locked="0"/>
    </xf>
    <xf numFmtId="4" fontId="9" fillId="4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2" fontId="9" fillId="4" borderId="7" xfId="0" applyNumberFormat="1" applyFont="1" applyFill="1" applyBorder="1" applyAlignment="1" applyProtection="1">
      <alignment horizontal="center"/>
      <protection locked="0"/>
    </xf>
    <xf numFmtId="0" fontId="8" fillId="0" borderId="4" xfId="0" applyFont="1" applyBorder="1"/>
    <xf numFmtId="0" fontId="6" fillId="0" borderId="6" xfId="0" applyFont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0" fillId="0" borderId="5" xfId="0" applyBorder="1"/>
    <xf numFmtId="0" fontId="9" fillId="2" borderId="5" xfId="0" applyFont="1" applyFill="1" applyBorder="1"/>
    <xf numFmtId="0" fontId="9" fillId="0" borderId="5" xfId="0" applyFont="1" applyBorder="1" applyAlignment="1">
      <alignment wrapText="1"/>
    </xf>
    <xf numFmtId="0" fontId="9" fillId="2" borderId="6" xfId="0" applyFont="1" applyFill="1" applyBorder="1"/>
    <xf numFmtId="0" fontId="9" fillId="0" borderId="6" xfId="0" applyFont="1" applyBorder="1" applyAlignment="1">
      <alignment wrapText="1"/>
    </xf>
    <xf numFmtId="0" fontId="9" fillId="0" borderId="6" xfId="0" applyFont="1" applyBorder="1"/>
    <xf numFmtId="0" fontId="14" fillId="0" borderId="4" xfId="0" applyFont="1" applyBorder="1"/>
    <xf numFmtId="0" fontId="14" fillId="2" borderId="4" xfId="0" applyFont="1" applyFill="1" applyBorder="1"/>
    <xf numFmtId="0" fontId="14" fillId="0" borderId="4" xfId="0" applyFont="1" applyBorder="1" applyAlignment="1">
      <alignment wrapText="1"/>
    </xf>
    <xf numFmtId="4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2" fontId="14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14" fillId="2" borderId="4" xfId="0" applyFont="1" applyFill="1" applyBorder="1" applyAlignment="1">
      <alignment horizontal="center"/>
    </xf>
    <xf numFmtId="4" fontId="14" fillId="4" borderId="4" xfId="0" applyNumberFormat="1" applyFont="1" applyFill="1" applyBorder="1" applyAlignment="1" applyProtection="1">
      <alignment horizontal="center" vertical="center"/>
      <protection locked="0"/>
    </xf>
    <xf numFmtId="4" fontId="14" fillId="4" borderId="4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9" fillId="0" borderId="4" xfId="0" applyFont="1" applyBorder="1"/>
    <xf numFmtId="9" fontId="14" fillId="0" borderId="4" xfId="0" applyNumberFormat="1" applyFont="1" applyBorder="1" applyAlignment="1">
      <alignment horizontal="center"/>
    </xf>
    <xf numFmtId="0" fontId="9" fillId="2" borderId="4" xfId="0" applyFont="1" applyFill="1" applyBorder="1"/>
    <xf numFmtId="0" fontId="9" fillId="0" borderId="4" xfId="0" applyFont="1" applyBorder="1" applyAlignment="1">
      <alignment wrapText="1"/>
    </xf>
    <xf numFmtId="4" fontId="9" fillId="0" borderId="4" xfId="0" applyNumberFormat="1" applyFont="1" applyBorder="1" applyAlignment="1">
      <alignment horizontal="center" vertical="center"/>
    </xf>
    <xf numFmtId="4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/>
    </xf>
    <xf numFmtId="1" fontId="9" fillId="4" borderId="4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1" fontId="14" fillId="4" borderId="4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6" fillId="2" borderId="4" xfId="0" applyFont="1" applyFill="1" applyBorder="1"/>
    <xf numFmtId="0" fontId="6" fillId="0" borderId="4" xfId="0" applyFont="1" applyBorder="1"/>
    <xf numFmtId="4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wrapText="1"/>
    </xf>
    <xf numFmtId="4" fontId="9" fillId="4" borderId="1" xfId="0" applyNumberFormat="1" applyFont="1" applyFill="1" applyBorder="1" applyAlignment="1">
      <alignment horizontal="center" vertical="center"/>
    </xf>
    <xf numFmtId="0" fontId="8" fillId="2" borderId="4" xfId="0" applyFont="1" applyFill="1" applyBorder="1"/>
    <xf numFmtId="0" fontId="8" fillId="0" borderId="4" xfId="0" applyFont="1" applyBorder="1"/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68580</xdr:rowOff>
    </xdr:from>
    <xdr:to>
      <xdr:col>2</xdr:col>
      <xdr:colOff>15240</xdr:colOff>
      <xdr:row>3</xdr:row>
      <xdr:rowOff>91440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D77A73E2-209A-46D1-B954-E43FBABD41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66700"/>
          <a:ext cx="327660" cy="388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54"/>
  <sheetViews>
    <sheetView tabSelected="1" workbookViewId="0">
      <selection activeCell="E249" sqref="E249:Y254"/>
    </sheetView>
  </sheetViews>
  <sheetFormatPr defaultRowHeight="14.4" x14ac:dyDescent="0.3"/>
  <cols>
    <col min="1" max="1" width="4.21875" customWidth="1"/>
    <col min="2" max="2" width="5.109375" customWidth="1"/>
    <col min="3" max="3" width="5.6640625" customWidth="1"/>
    <col min="4" max="4" width="4.88671875" customWidth="1"/>
    <col min="5" max="5" width="8.33203125" customWidth="1"/>
    <col min="6" max="6" width="8.88671875" customWidth="1"/>
    <col min="10" max="12" width="3.44140625" bestFit="1" customWidth="1"/>
    <col min="13" max="13" width="4.109375" bestFit="1" customWidth="1"/>
    <col min="14" max="14" width="3.44140625" bestFit="1" customWidth="1"/>
    <col min="15" max="15" width="4.44140625" customWidth="1"/>
    <col min="16" max="16" width="6" bestFit="1" customWidth="1"/>
    <col min="17" max="17" width="4.44140625" bestFit="1" customWidth="1"/>
    <col min="18" max="18" width="3.44140625" bestFit="1" customWidth="1"/>
    <col min="21" max="21" width="7.88671875" bestFit="1" customWidth="1"/>
    <col min="22" max="24" width="3" bestFit="1" customWidth="1"/>
    <col min="25" max="25" width="2.6640625" bestFit="1" customWidth="1"/>
    <col min="26" max="28" width="3" bestFit="1" customWidth="1"/>
    <col min="29" max="29" width="3.44140625" bestFit="1" customWidth="1"/>
    <col min="30" max="30" width="5.5546875" customWidth="1"/>
    <col min="32" max="32" width="10.77734375" customWidth="1"/>
  </cols>
  <sheetData>
    <row r="1" spans="1:32" ht="15.6" x14ac:dyDescent="0.3">
      <c r="A1" s="1" t="s">
        <v>211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spans="1:32" ht="28.8" customHeight="1" x14ac:dyDescent="0.3">
      <c r="A2" s="4"/>
      <c r="B2" s="4"/>
      <c r="C2" s="5"/>
      <c r="D2" s="6" t="s">
        <v>0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9"/>
      <c r="T2" s="10"/>
      <c r="U2" s="10"/>
      <c r="V2" s="9"/>
      <c r="W2" s="9"/>
      <c r="X2" s="9"/>
      <c r="Y2" s="9"/>
      <c r="Z2" s="9"/>
      <c r="AA2" s="9"/>
      <c r="AB2" s="9"/>
      <c r="AC2" s="9"/>
      <c r="AD2" s="9"/>
      <c r="AE2" s="11"/>
      <c r="AF2" s="12"/>
    </row>
    <row r="3" spans="1:32" ht="15.6" x14ac:dyDescent="0.3">
      <c r="A3" s="4"/>
      <c r="B3" s="13" t="s">
        <v>1</v>
      </c>
      <c r="C3" s="14"/>
      <c r="D3" s="4"/>
      <c r="E3" s="4"/>
      <c r="F3" s="10"/>
      <c r="G3" s="9"/>
      <c r="H3" s="15"/>
      <c r="I3" s="16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0"/>
      <c r="V3" s="9"/>
      <c r="W3" s="9"/>
      <c r="X3" s="9"/>
      <c r="Y3" s="9"/>
      <c r="Z3" s="9"/>
      <c r="AA3" s="9"/>
      <c r="AB3" s="9"/>
      <c r="AC3" s="9"/>
      <c r="AD3" s="9"/>
      <c r="AE3" s="11"/>
      <c r="AF3" s="12"/>
    </row>
    <row r="4" spans="1:32" ht="15.6" x14ac:dyDescent="0.3">
      <c r="A4" s="4"/>
      <c r="B4" s="13" t="s">
        <v>2</v>
      </c>
      <c r="C4" s="14"/>
      <c r="D4" s="4"/>
      <c r="E4" s="4"/>
      <c r="F4" s="17" t="s">
        <v>3</v>
      </c>
      <c r="G4" s="18"/>
      <c r="H4" s="18"/>
      <c r="I4" s="18"/>
      <c r="J4" s="18"/>
      <c r="K4" s="18"/>
      <c r="L4" s="18"/>
      <c r="M4" s="18"/>
      <c r="N4" s="18"/>
      <c r="O4" s="18"/>
      <c r="P4" s="19"/>
      <c r="Q4" s="9"/>
      <c r="R4" s="9"/>
      <c r="S4" s="9"/>
      <c r="T4" s="10"/>
      <c r="U4" s="10"/>
      <c r="V4" s="9"/>
      <c r="W4" s="9"/>
      <c r="X4" s="9"/>
      <c r="Y4" s="9"/>
      <c r="Z4" s="9"/>
      <c r="AA4" s="9"/>
      <c r="AB4" s="9"/>
      <c r="AC4" s="9"/>
      <c r="AD4" s="9"/>
      <c r="AE4" s="11"/>
      <c r="AF4" s="12"/>
    </row>
    <row r="5" spans="1:32" ht="15.6" x14ac:dyDescent="0.3">
      <c r="A5" s="4"/>
      <c r="B5" s="13" t="s">
        <v>4</v>
      </c>
      <c r="C5" s="14"/>
      <c r="D5" s="4"/>
      <c r="E5" s="4"/>
      <c r="F5" s="10"/>
      <c r="G5" s="9"/>
      <c r="H5" s="15"/>
      <c r="I5" s="16"/>
      <c r="J5" s="9"/>
      <c r="K5" s="9"/>
      <c r="L5" s="9"/>
      <c r="M5" s="9"/>
      <c r="N5" s="9"/>
      <c r="O5" s="9"/>
      <c r="P5" s="9"/>
      <c r="Q5" s="9"/>
      <c r="R5" s="9"/>
      <c r="S5" s="9"/>
      <c r="T5" s="10"/>
      <c r="U5" s="10"/>
      <c r="V5" s="9"/>
      <c r="W5" s="9"/>
      <c r="X5" s="9"/>
      <c r="Y5" s="9"/>
      <c r="Z5" s="9"/>
      <c r="AA5" s="9"/>
      <c r="AB5" s="9"/>
      <c r="AC5" s="9"/>
      <c r="AD5" s="9"/>
      <c r="AE5" s="11"/>
      <c r="AF5" s="12"/>
    </row>
    <row r="6" spans="1:32" ht="15.6" x14ac:dyDescent="0.3">
      <c r="A6" s="20" t="s">
        <v>5</v>
      </c>
      <c r="B6" s="20" t="s">
        <v>6</v>
      </c>
      <c r="C6" s="20" t="s">
        <v>7</v>
      </c>
      <c r="D6" s="21" t="s">
        <v>8</v>
      </c>
      <c r="E6" s="20" t="s">
        <v>9</v>
      </c>
      <c r="F6" s="22" t="s">
        <v>10</v>
      </c>
      <c r="G6" s="22"/>
      <c r="H6" s="22"/>
      <c r="I6" s="22"/>
      <c r="J6" s="22"/>
      <c r="K6" s="22"/>
      <c r="L6" s="22"/>
      <c r="M6" s="22"/>
      <c r="N6" s="22"/>
      <c r="O6" s="22"/>
      <c r="P6" s="23"/>
      <c r="Q6" s="23"/>
      <c r="R6" s="23"/>
      <c r="S6" s="24"/>
      <c r="T6" s="25" t="s">
        <v>11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6"/>
      <c r="AF6" s="27"/>
    </row>
    <row r="7" spans="1:32" ht="232.2" x14ac:dyDescent="0.3">
      <c r="A7" s="20"/>
      <c r="B7" s="20"/>
      <c r="C7" s="20"/>
      <c r="D7" s="21"/>
      <c r="E7" s="20"/>
      <c r="F7" s="28" t="s">
        <v>12</v>
      </c>
      <c r="G7" s="29" t="s">
        <v>13</v>
      </c>
      <c r="H7" s="30" t="s">
        <v>14</v>
      </c>
      <c r="I7" s="29" t="s">
        <v>15</v>
      </c>
      <c r="J7" s="31" t="s">
        <v>16</v>
      </c>
      <c r="K7" s="32" t="s">
        <v>17</v>
      </c>
      <c r="L7" s="31" t="s">
        <v>18</v>
      </c>
      <c r="M7" s="33" t="s">
        <v>19</v>
      </c>
      <c r="N7" s="33" t="s">
        <v>20</v>
      </c>
      <c r="O7" s="32" t="s">
        <v>21</v>
      </c>
      <c r="P7" s="32" t="s">
        <v>22</v>
      </c>
      <c r="Q7" s="33" t="s">
        <v>23</v>
      </c>
      <c r="R7" s="32" t="s">
        <v>24</v>
      </c>
      <c r="S7" s="34"/>
      <c r="T7" s="35" t="s">
        <v>25</v>
      </c>
      <c r="U7" s="36"/>
      <c r="V7" s="36"/>
      <c r="W7" s="36"/>
      <c r="X7" s="36"/>
      <c r="Y7" s="36"/>
      <c r="Z7" s="36"/>
      <c r="AA7" s="36"/>
      <c r="AB7" s="36"/>
      <c r="AC7" s="36"/>
      <c r="AD7" s="36"/>
      <c r="AE7" s="37" t="s">
        <v>26</v>
      </c>
      <c r="AF7" s="38" t="s">
        <v>27</v>
      </c>
    </row>
    <row r="8" spans="1:32" x14ac:dyDescent="0.3">
      <c r="A8" s="20"/>
      <c r="B8" s="20"/>
      <c r="C8" s="20"/>
      <c r="D8" s="21"/>
      <c r="E8" s="20"/>
      <c r="F8" s="39" t="s">
        <v>28</v>
      </c>
      <c r="G8" s="40" t="s">
        <v>29</v>
      </c>
      <c r="H8" s="40"/>
      <c r="I8" s="41"/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3"/>
      <c r="T8" s="44" t="s">
        <v>28</v>
      </c>
      <c r="U8" s="44" t="s">
        <v>29</v>
      </c>
      <c r="V8" s="45" t="s">
        <v>30</v>
      </c>
      <c r="W8" s="45" t="s">
        <v>31</v>
      </c>
      <c r="X8" s="45" t="s">
        <v>32</v>
      </c>
      <c r="Y8" s="45" t="s">
        <v>33</v>
      </c>
      <c r="Z8" s="45" t="s">
        <v>34</v>
      </c>
      <c r="AA8" s="45" t="s">
        <v>35</v>
      </c>
      <c r="AB8" s="45" t="s">
        <v>36</v>
      </c>
      <c r="AC8" s="45" t="s">
        <v>37</v>
      </c>
      <c r="AD8" s="45" t="s">
        <v>38</v>
      </c>
      <c r="AE8" s="46"/>
      <c r="AF8" s="47"/>
    </row>
    <row r="9" spans="1:32" x14ac:dyDescent="0.3">
      <c r="A9" s="48">
        <v>1</v>
      </c>
      <c r="B9" s="49" t="s">
        <v>39</v>
      </c>
      <c r="C9" s="50" t="s">
        <v>40</v>
      </c>
      <c r="D9" s="51" t="s">
        <v>41</v>
      </c>
      <c r="E9" s="52" t="s">
        <v>42</v>
      </c>
      <c r="F9" s="53">
        <f>SUM(H9:H19)</f>
        <v>106.33999999999999</v>
      </c>
      <c r="G9" s="54" t="s">
        <v>43</v>
      </c>
      <c r="H9" s="55">
        <v>8.6999999999999993</v>
      </c>
      <c r="I9" s="56">
        <v>15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60</v>
      </c>
      <c r="S9" s="58"/>
      <c r="T9" s="59">
        <f>SUM(F9)*17</f>
        <v>1807.7799999999997</v>
      </c>
      <c r="U9" s="59">
        <f>SUM(H9*I9+H10*I10+H11*I11+H12*I12+H13*I13+H14*I14+H15*I15+H16*I16+H17*I17+H19*I19)</f>
        <v>1221.8499999999999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1">
        <v>20</v>
      </c>
      <c r="AE9" s="62">
        <f>SUM(T9:AD19)</f>
        <v>3049.6299999999997</v>
      </c>
      <c r="AF9" s="63" t="s">
        <v>44</v>
      </c>
    </row>
    <row r="10" spans="1:32" x14ac:dyDescent="0.3">
      <c r="A10" s="64"/>
      <c r="B10" s="65"/>
      <c r="C10" s="66"/>
      <c r="D10" s="67"/>
      <c r="E10" s="67"/>
      <c r="F10" s="68"/>
      <c r="G10" s="54" t="s">
        <v>45</v>
      </c>
      <c r="H10" s="55">
        <v>10</v>
      </c>
      <c r="I10" s="56">
        <v>15</v>
      </c>
      <c r="J10" s="67"/>
      <c r="K10" s="67"/>
      <c r="L10" s="67"/>
      <c r="M10" s="67"/>
      <c r="N10" s="67"/>
      <c r="O10" s="67"/>
      <c r="P10" s="67"/>
      <c r="Q10" s="67"/>
      <c r="R10" s="67"/>
      <c r="S10" s="58"/>
      <c r="T10" s="69"/>
      <c r="U10" s="69"/>
      <c r="V10" s="70"/>
      <c r="W10" s="70"/>
      <c r="X10" s="70"/>
      <c r="Y10" s="70"/>
      <c r="Z10" s="70"/>
      <c r="AA10" s="70"/>
      <c r="AB10" s="70"/>
      <c r="AC10" s="70"/>
      <c r="AD10" s="70"/>
      <c r="AE10" s="71"/>
      <c r="AF10" s="36"/>
    </row>
    <row r="11" spans="1:32" x14ac:dyDescent="0.3">
      <c r="A11" s="64"/>
      <c r="B11" s="65"/>
      <c r="C11" s="66"/>
      <c r="D11" s="67"/>
      <c r="E11" s="67"/>
      <c r="F11" s="68"/>
      <c r="G11" s="72" t="s">
        <v>46</v>
      </c>
      <c r="H11" s="55">
        <v>9.4</v>
      </c>
      <c r="I11" s="73">
        <v>15</v>
      </c>
      <c r="J11" s="67"/>
      <c r="K11" s="67"/>
      <c r="L11" s="67"/>
      <c r="M11" s="67"/>
      <c r="N11" s="67"/>
      <c r="O11" s="67"/>
      <c r="P11" s="67"/>
      <c r="Q11" s="67"/>
      <c r="R11" s="67"/>
      <c r="S11" s="74"/>
      <c r="T11" s="69"/>
      <c r="U11" s="69"/>
      <c r="V11" s="70"/>
      <c r="W11" s="70"/>
      <c r="X11" s="70"/>
      <c r="Y11" s="70"/>
      <c r="Z11" s="70"/>
      <c r="AA11" s="70"/>
      <c r="AB11" s="70"/>
      <c r="AC11" s="70"/>
      <c r="AD11" s="70"/>
      <c r="AE11" s="71"/>
      <c r="AF11" s="36"/>
    </row>
    <row r="12" spans="1:32" x14ac:dyDescent="0.3">
      <c r="A12" s="64"/>
      <c r="B12" s="65"/>
      <c r="C12" s="66"/>
      <c r="D12" s="67"/>
      <c r="E12" s="67"/>
      <c r="F12" s="68"/>
      <c r="G12" s="72" t="s">
        <v>47</v>
      </c>
      <c r="H12" s="55">
        <v>10</v>
      </c>
      <c r="I12" s="73">
        <v>15</v>
      </c>
      <c r="J12" s="67"/>
      <c r="K12" s="67"/>
      <c r="L12" s="67"/>
      <c r="M12" s="67"/>
      <c r="N12" s="67"/>
      <c r="O12" s="67"/>
      <c r="P12" s="67"/>
      <c r="Q12" s="67"/>
      <c r="R12" s="67"/>
      <c r="S12" s="74"/>
      <c r="T12" s="69"/>
      <c r="U12" s="69"/>
      <c r="V12" s="70"/>
      <c r="W12" s="70"/>
      <c r="X12" s="70"/>
      <c r="Y12" s="70"/>
      <c r="Z12" s="70"/>
      <c r="AA12" s="70"/>
      <c r="AB12" s="70"/>
      <c r="AC12" s="70"/>
      <c r="AD12" s="70"/>
      <c r="AE12" s="71"/>
      <c r="AF12" s="36"/>
    </row>
    <row r="13" spans="1:32" x14ac:dyDescent="0.3">
      <c r="A13" s="64"/>
      <c r="B13" s="65"/>
      <c r="C13" s="66"/>
      <c r="D13" s="67"/>
      <c r="E13" s="67"/>
      <c r="F13" s="68"/>
      <c r="G13" s="72" t="s">
        <v>48</v>
      </c>
      <c r="H13" s="55">
        <v>9.4700000000000006</v>
      </c>
      <c r="I13" s="73">
        <v>15</v>
      </c>
      <c r="J13" s="67"/>
      <c r="K13" s="67"/>
      <c r="L13" s="67"/>
      <c r="M13" s="67"/>
      <c r="N13" s="67"/>
      <c r="O13" s="67"/>
      <c r="P13" s="67"/>
      <c r="Q13" s="67"/>
      <c r="R13" s="67"/>
      <c r="S13" s="74"/>
      <c r="T13" s="69"/>
      <c r="U13" s="69"/>
      <c r="V13" s="70"/>
      <c r="W13" s="70"/>
      <c r="X13" s="70"/>
      <c r="Y13" s="70"/>
      <c r="Z13" s="70"/>
      <c r="AA13" s="70"/>
      <c r="AB13" s="70"/>
      <c r="AC13" s="70"/>
      <c r="AD13" s="70"/>
      <c r="AE13" s="71"/>
      <c r="AF13" s="36"/>
    </row>
    <row r="14" spans="1:32" x14ac:dyDescent="0.3">
      <c r="A14" s="64"/>
      <c r="B14" s="65"/>
      <c r="C14" s="66"/>
      <c r="D14" s="67"/>
      <c r="E14" s="67"/>
      <c r="F14" s="68"/>
      <c r="G14" s="72" t="s">
        <v>49</v>
      </c>
      <c r="H14" s="55">
        <v>10</v>
      </c>
      <c r="I14" s="73">
        <v>13</v>
      </c>
      <c r="J14" s="67"/>
      <c r="K14" s="67"/>
      <c r="L14" s="67"/>
      <c r="M14" s="67"/>
      <c r="N14" s="67"/>
      <c r="O14" s="67"/>
      <c r="P14" s="67"/>
      <c r="Q14" s="67"/>
      <c r="R14" s="67"/>
      <c r="S14" s="74"/>
      <c r="T14" s="69"/>
      <c r="U14" s="69"/>
      <c r="V14" s="70"/>
      <c r="W14" s="70"/>
      <c r="X14" s="70"/>
      <c r="Y14" s="70"/>
      <c r="Z14" s="70"/>
      <c r="AA14" s="70"/>
      <c r="AB14" s="70"/>
      <c r="AC14" s="70"/>
      <c r="AD14" s="70"/>
      <c r="AE14" s="71"/>
      <c r="AF14" s="36"/>
    </row>
    <row r="15" spans="1:32" x14ac:dyDescent="0.3">
      <c r="A15" s="64"/>
      <c r="B15" s="65"/>
      <c r="C15" s="66"/>
      <c r="D15" s="67"/>
      <c r="E15" s="67"/>
      <c r="F15" s="68"/>
      <c r="G15" s="72" t="s">
        <v>50</v>
      </c>
      <c r="H15" s="55">
        <v>9.5299999999999994</v>
      </c>
      <c r="I15" s="73">
        <v>13</v>
      </c>
      <c r="J15" s="67"/>
      <c r="K15" s="67"/>
      <c r="L15" s="67"/>
      <c r="M15" s="67"/>
      <c r="N15" s="67"/>
      <c r="O15" s="67"/>
      <c r="P15" s="67"/>
      <c r="Q15" s="67"/>
      <c r="R15" s="67"/>
      <c r="S15" s="74"/>
      <c r="T15" s="69"/>
      <c r="U15" s="69"/>
      <c r="V15" s="70"/>
      <c r="W15" s="70"/>
      <c r="X15" s="70"/>
      <c r="Y15" s="70"/>
      <c r="Z15" s="70"/>
      <c r="AA15" s="70"/>
      <c r="AB15" s="70"/>
      <c r="AC15" s="70"/>
      <c r="AD15" s="70"/>
      <c r="AE15" s="71"/>
      <c r="AF15" s="36"/>
    </row>
    <row r="16" spans="1:32" x14ac:dyDescent="0.3">
      <c r="A16" s="64"/>
      <c r="B16" s="65"/>
      <c r="C16" s="66"/>
      <c r="D16" s="67"/>
      <c r="E16" s="67"/>
      <c r="F16" s="68"/>
      <c r="G16" s="72" t="s">
        <v>51</v>
      </c>
      <c r="H16" s="55">
        <v>9.57</v>
      </c>
      <c r="I16" s="73">
        <v>13</v>
      </c>
      <c r="J16" s="67"/>
      <c r="K16" s="67"/>
      <c r="L16" s="67"/>
      <c r="M16" s="67"/>
      <c r="N16" s="67"/>
      <c r="O16" s="67"/>
      <c r="P16" s="67"/>
      <c r="Q16" s="67"/>
      <c r="R16" s="67"/>
      <c r="S16" s="74"/>
      <c r="T16" s="69"/>
      <c r="U16" s="69"/>
      <c r="V16" s="70"/>
      <c r="W16" s="70"/>
      <c r="X16" s="70"/>
      <c r="Y16" s="70"/>
      <c r="Z16" s="70"/>
      <c r="AA16" s="70"/>
      <c r="AB16" s="70"/>
      <c r="AC16" s="70"/>
      <c r="AD16" s="70"/>
      <c r="AE16" s="71"/>
      <c r="AF16" s="36"/>
    </row>
    <row r="17" spans="1:32" x14ac:dyDescent="0.3">
      <c r="A17" s="64"/>
      <c r="B17" s="65"/>
      <c r="C17" s="66"/>
      <c r="D17" s="67"/>
      <c r="E17" s="67"/>
      <c r="F17" s="68"/>
      <c r="G17" s="72" t="s">
        <v>52</v>
      </c>
      <c r="H17" s="55">
        <v>10</v>
      </c>
      <c r="I17" s="73">
        <v>13</v>
      </c>
      <c r="J17" s="67"/>
      <c r="K17" s="67"/>
      <c r="L17" s="67"/>
      <c r="M17" s="67"/>
      <c r="N17" s="67"/>
      <c r="O17" s="67"/>
      <c r="P17" s="67"/>
      <c r="Q17" s="67"/>
      <c r="R17" s="67"/>
      <c r="S17" s="74"/>
      <c r="T17" s="69"/>
      <c r="U17" s="69"/>
      <c r="V17" s="70"/>
      <c r="W17" s="70"/>
      <c r="X17" s="70"/>
      <c r="Y17" s="70"/>
      <c r="Z17" s="70"/>
      <c r="AA17" s="70"/>
      <c r="AB17" s="70"/>
      <c r="AC17" s="70"/>
      <c r="AD17" s="70"/>
      <c r="AE17" s="71"/>
      <c r="AF17" s="36"/>
    </row>
    <row r="18" spans="1:32" x14ac:dyDescent="0.3">
      <c r="A18" s="64"/>
      <c r="B18" s="65"/>
      <c r="C18" s="66"/>
      <c r="D18" s="67"/>
      <c r="E18" s="67"/>
      <c r="F18" s="68"/>
      <c r="G18" s="72" t="s">
        <v>53</v>
      </c>
      <c r="H18" s="55">
        <v>9.67</v>
      </c>
      <c r="I18" s="73">
        <v>0</v>
      </c>
      <c r="J18" s="67"/>
      <c r="K18" s="67"/>
      <c r="L18" s="67"/>
      <c r="M18" s="67"/>
      <c r="N18" s="67"/>
      <c r="O18" s="67"/>
      <c r="P18" s="67"/>
      <c r="Q18" s="67"/>
      <c r="R18" s="67"/>
      <c r="S18" s="74"/>
      <c r="T18" s="69"/>
      <c r="U18" s="69"/>
      <c r="V18" s="70"/>
      <c r="W18" s="70"/>
      <c r="X18" s="70"/>
      <c r="Y18" s="70"/>
      <c r="Z18" s="70"/>
      <c r="AA18" s="70"/>
      <c r="AB18" s="70"/>
      <c r="AC18" s="70"/>
      <c r="AD18" s="70"/>
      <c r="AE18" s="71"/>
      <c r="AF18" s="36"/>
    </row>
    <row r="19" spans="1:32" x14ac:dyDescent="0.3">
      <c r="A19" s="75"/>
      <c r="B19" s="65"/>
      <c r="C19" s="66"/>
      <c r="D19" s="67"/>
      <c r="E19" s="67"/>
      <c r="F19" s="68"/>
      <c r="G19" s="72" t="s">
        <v>54</v>
      </c>
      <c r="H19" s="55">
        <v>10</v>
      </c>
      <c r="I19" s="73">
        <v>0</v>
      </c>
      <c r="J19" s="67"/>
      <c r="K19" s="67"/>
      <c r="L19" s="67"/>
      <c r="M19" s="67"/>
      <c r="N19" s="67"/>
      <c r="O19" s="67"/>
      <c r="P19" s="67"/>
      <c r="Q19" s="67"/>
      <c r="R19" s="67"/>
      <c r="S19" s="74"/>
      <c r="T19" s="69"/>
      <c r="U19" s="69"/>
      <c r="V19" s="70"/>
      <c r="W19" s="70"/>
      <c r="X19" s="70"/>
      <c r="Y19" s="70"/>
      <c r="Z19" s="70"/>
      <c r="AA19" s="70"/>
      <c r="AB19" s="70"/>
      <c r="AC19" s="70"/>
      <c r="AD19" s="70"/>
      <c r="AE19" s="71"/>
      <c r="AF19" s="36"/>
    </row>
    <row r="20" spans="1:32" x14ac:dyDescent="0.3">
      <c r="A20" s="76">
        <v>2</v>
      </c>
      <c r="B20" s="77" t="s">
        <v>41</v>
      </c>
      <c r="C20" s="78" t="s">
        <v>55</v>
      </c>
      <c r="D20" s="79" t="s">
        <v>56</v>
      </c>
      <c r="E20" s="79" t="s">
        <v>57</v>
      </c>
      <c r="F20" s="80">
        <f>SUM(H20:H31)</f>
        <v>115.91000000000001</v>
      </c>
      <c r="G20" s="72" t="s">
        <v>58</v>
      </c>
      <c r="H20" s="81">
        <v>9</v>
      </c>
      <c r="I20" s="73">
        <v>7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55</v>
      </c>
      <c r="S20" s="74"/>
      <c r="T20" s="82">
        <f>SUM(F20)*17</f>
        <v>1970.4700000000003</v>
      </c>
      <c r="U20" s="82">
        <f>SUM(H20)*I20+H21*I21+H22*I22+H23*I23+H24*I24+H25*I25+H26*I26+H27*I27+H28*I28+H29*I29+H31*I31</f>
        <v>1044.8399999999999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83">
        <v>20</v>
      </c>
      <c r="AE20" s="84">
        <f>SUM(T20:AD31)</f>
        <v>3035.3100000000004</v>
      </c>
      <c r="AF20" s="85" t="s">
        <v>59</v>
      </c>
    </row>
    <row r="21" spans="1:32" x14ac:dyDescent="0.3">
      <c r="A21" s="86"/>
      <c r="B21" s="87"/>
      <c r="C21" s="88"/>
      <c r="D21" s="89"/>
      <c r="E21" s="89"/>
      <c r="F21" s="90"/>
      <c r="G21" s="54" t="s">
        <v>60</v>
      </c>
      <c r="H21" s="55">
        <v>9</v>
      </c>
      <c r="I21" s="56">
        <v>7</v>
      </c>
      <c r="J21" s="89"/>
      <c r="K21" s="89"/>
      <c r="L21" s="89"/>
      <c r="M21" s="86"/>
      <c r="N21" s="86"/>
      <c r="O21" s="86"/>
      <c r="P21" s="86"/>
      <c r="Q21" s="86"/>
      <c r="R21" s="89"/>
      <c r="S21" s="58"/>
      <c r="T21" s="91"/>
      <c r="U21" s="91"/>
      <c r="V21" s="92"/>
      <c r="W21" s="92"/>
      <c r="X21" s="92"/>
      <c r="Y21" s="92"/>
      <c r="Z21" s="92"/>
      <c r="AA21" s="92"/>
      <c r="AB21" s="92"/>
      <c r="AC21" s="93"/>
      <c r="AD21" s="93"/>
      <c r="AE21" s="94"/>
      <c r="AF21" s="95"/>
    </row>
    <row r="22" spans="1:32" x14ac:dyDescent="0.3">
      <c r="A22" s="86"/>
      <c r="B22" s="87"/>
      <c r="C22" s="88"/>
      <c r="D22" s="89"/>
      <c r="E22" s="89"/>
      <c r="F22" s="90"/>
      <c r="G22" s="54" t="s">
        <v>45</v>
      </c>
      <c r="H22" s="55">
        <v>10</v>
      </c>
      <c r="I22" s="56">
        <v>11</v>
      </c>
      <c r="J22" s="89"/>
      <c r="K22" s="89"/>
      <c r="L22" s="89"/>
      <c r="M22" s="86"/>
      <c r="N22" s="86"/>
      <c r="O22" s="86"/>
      <c r="P22" s="86"/>
      <c r="Q22" s="86"/>
      <c r="R22" s="89"/>
      <c r="S22" s="58"/>
      <c r="T22" s="91"/>
      <c r="U22" s="91"/>
      <c r="V22" s="92"/>
      <c r="W22" s="92"/>
      <c r="X22" s="92"/>
      <c r="Y22" s="92"/>
      <c r="Z22" s="92"/>
      <c r="AA22" s="92"/>
      <c r="AB22" s="92"/>
      <c r="AC22" s="93"/>
      <c r="AD22" s="93"/>
      <c r="AE22" s="94"/>
      <c r="AF22" s="95"/>
    </row>
    <row r="23" spans="1:32" x14ac:dyDescent="0.3">
      <c r="A23" s="86"/>
      <c r="B23" s="87"/>
      <c r="C23" s="88"/>
      <c r="D23" s="89"/>
      <c r="E23" s="89"/>
      <c r="F23" s="90"/>
      <c r="G23" s="72" t="s">
        <v>46</v>
      </c>
      <c r="H23" s="55">
        <v>9.67</v>
      </c>
      <c r="I23" s="56">
        <v>11</v>
      </c>
      <c r="J23" s="89"/>
      <c r="K23" s="89"/>
      <c r="L23" s="89"/>
      <c r="M23" s="86"/>
      <c r="N23" s="86"/>
      <c r="O23" s="86"/>
      <c r="P23" s="86"/>
      <c r="Q23" s="86"/>
      <c r="R23" s="89"/>
      <c r="S23" s="74"/>
      <c r="T23" s="91"/>
      <c r="U23" s="91"/>
      <c r="V23" s="92"/>
      <c r="W23" s="92"/>
      <c r="X23" s="92"/>
      <c r="Y23" s="92"/>
      <c r="Z23" s="92"/>
      <c r="AA23" s="92"/>
      <c r="AB23" s="92"/>
      <c r="AC23" s="93"/>
      <c r="AD23" s="93"/>
      <c r="AE23" s="94"/>
      <c r="AF23" s="95"/>
    </row>
    <row r="24" spans="1:32" x14ac:dyDescent="0.3">
      <c r="A24" s="86"/>
      <c r="B24" s="87"/>
      <c r="C24" s="88"/>
      <c r="D24" s="89"/>
      <c r="E24" s="89"/>
      <c r="F24" s="90"/>
      <c r="G24" s="72" t="s">
        <v>47</v>
      </c>
      <c r="H24" s="55">
        <v>10</v>
      </c>
      <c r="I24" s="56">
        <v>11</v>
      </c>
      <c r="J24" s="89"/>
      <c r="K24" s="89"/>
      <c r="L24" s="89"/>
      <c r="M24" s="86"/>
      <c r="N24" s="86"/>
      <c r="O24" s="86"/>
      <c r="P24" s="86"/>
      <c r="Q24" s="86"/>
      <c r="R24" s="89"/>
      <c r="S24" s="74"/>
      <c r="T24" s="91"/>
      <c r="U24" s="91"/>
      <c r="V24" s="92"/>
      <c r="W24" s="92"/>
      <c r="X24" s="92"/>
      <c r="Y24" s="92"/>
      <c r="Z24" s="92"/>
      <c r="AA24" s="92"/>
      <c r="AB24" s="92"/>
      <c r="AC24" s="93"/>
      <c r="AD24" s="93"/>
      <c r="AE24" s="94"/>
      <c r="AF24" s="95"/>
    </row>
    <row r="25" spans="1:32" x14ac:dyDescent="0.3">
      <c r="A25" s="86"/>
      <c r="B25" s="87"/>
      <c r="C25" s="88"/>
      <c r="D25" s="89"/>
      <c r="E25" s="89"/>
      <c r="F25" s="90"/>
      <c r="G25" s="72" t="s">
        <v>48</v>
      </c>
      <c r="H25" s="55">
        <v>9.4700000000000006</v>
      </c>
      <c r="I25" s="56">
        <v>11</v>
      </c>
      <c r="J25" s="89"/>
      <c r="K25" s="89"/>
      <c r="L25" s="89"/>
      <c r="M25" s="86"/>
      <c r="N25" s="86"/>
      <c r="O25" s="86"/>
      <c r="P25" s="86"/>
      <c r="Q25" s="86"/>
      <c r="R25" s="89"/>
      <c r="S25" s="74"/>
      <c r="T25" s="91"/>
      <c r="U25" s="91"/>
      <c r="V25" s="92"/>
      <c r="W25" s="92"/>
      <c r="X25" s="92"/>
      <c r="Y25" s="92"/>
      <c r="Z25" s="92"/>
      <c r="AA25" s="92"/>
      <c r="AB25" s="92"/>
      <c r="AC25" s="93"/>
      <c r="AD25" s="93"/>
      <c r="AE25" s="94"/>
      <c r="AF25" s="95"/>
    </row>
    <row r="26" spans="1:32" x14ac:dyDescent="0.3">
      <c r="A26" s="86"/>
      <c r="B26" s="87"/>
      <c r="C26" s="88"/>
      <c r="D26" s="89"/>
      <c r="E26" s="89"/>
      <c r="F26" s="90"/>
      <c r="G26" s="72" t="s">
        <v>49</v>
      </c>
      <c r="H26" s="55">
        <v>10</v>
      </c>
      <c r="I26" s="56">
        <v>11</v>
      </c>
      <c r="J26" s="89"/>
      <c r="K26" s="89"/>
      <c r="L26" s="89"/>
      <c r="M26" s="86"/>
      <c r="N26" s="86"/>
      <c r="O26" s="86"/>
      <c r="P26" s="86"/>
      <c r="Q26" s="86"/>
      <c r="R26" s="89"/>
      <c r="S26" s="74"/>
      <c r="T26" s="91"/>
      <c r="U26" s="91"/>
      <c r="V26" s="92"/>
      <c r="W26" s="92"/>
      <c r="X26" s="92"/>
      <c r="Y26" s="92"/>
      <c r="Z26" s="92"/>
      <c r="AA26" s="92"/>
      <c r="AB26" s="92"/>
      <c r="AC26" s="93"/>
      <c r="AD26" s="93"/>
      <c r="AE26" s="94"/>
      <c r="AF26" s="95"/>
    </row>
    <row r="27" spans="1:32" x14ac:dyDescent="0.3">
      <c r="A27" s="86"/>
      <c r="B27" s="87"/>
      <c r="C27" s="88"/>
      <c r="D27" s="89"/>
      <c r="E27" s="89"/>
      <c r="F27" s="90"/>
      <c r="G27" s="72" t="s">
        <v>50</v>
      </c>
      <c r="H27" s="55">
        <v>9.5299999999999994</v>
      </c>
      <c r="I27" s="56">
        <v>13</v>
      </c>
      <c r="J27" s="89"/>
      <c r="K27" s="89"/>
      <c r="L27" s="89"/>
      <c r="M27" s="86"/>
      <c r="N27" s="86"/>
      <c r="O27" s="86"/>
      <c r="P27" s="86"/>
      <c r="Q27" s="86"/>
      <c r="R27" s="89"/>
      <c r="S27" s="74"/>
      <c r="T27" s="91"/>
      <c r="U27" s="91"/>
      <c r="V27" s="92"/>
      <c r="W27" s="92"/>
      <c r="X27" s="92"/>
      <c r="Y27" s="92"/>
      <c r="Z27" s="92"/>
      <c r="AA27" s="92"/>
      <c r="AB27" s="92"/>
      <c r="AC27" s="93"/>
      <c r="AD27" s="93"/>
      <c r="AE27" s="94"/>
      <c r="AF27" s="95"/>
    </row>
    <row r="28" spans="1:32" x14ac:dyDescent="0.3">
      <c r="A28" s="86"/>
      <c r="B28" s="87"/>
      <c r="C28" s="88"/>
      <c r="D28" s="89"/>
      <c r="E28" s="89"/>
      <c r="F28" s="90"/>
      <c r="G28" s="72" t="s">
        <v>51</v>
      </c>
      <c r="H28" s="55">
        <v>9.57</v>
      </c>
      <c r="I28" s="56">
        <v>13</v>
      </c>
      <c r="J28" s="89"/>
      <c r="K28" s="89"/>
      <c r="L28" s="89"/>
      <c r="M28" s="86"/>
      <c r="N28" s="86"/>
      <c r="O28" s="86"/>
      <c r="P28" s="86"/>
      <c r="Q28" s="86"/>
      <c r="R28" s="89"/>
      <c r="S28" s="74"/>
      <c r="T28" s="91"/>
      <c r="U28" s="91"/>
      <c r="V28" s="92"/>
      <c r="W28" s="92"/>
      <c r="X28" s="92"/>
      <c r="Y28" s="92"/>
      <c r="Z28" s="92"/>
      <c r="AA28" s="92"/>
      <c r="AB28" s="92"/>
      <c r="AC28" s="93"/>
      <c r="AD28" s="93"/>
      <c r="AE28" s="94"/>
      <c r="AF28" s="95"/>
    </row>
    <row r="29" spans="1:32" x14ac:dyDescent="0.3">
      <c r="A29" s="86"/>
      <c r="B29" s="87"/>
      <c r="C29" s="88"/>
      <c r="D29" s="89"/>
      <c r="E29" s="89"/>
      <c r="F29" s="90"/>
      <c r="G29" s="72" t="s">
        <v>52</v>
      </c>
      <c r="H29" s="55">
        <v>10</v>
      </c>
      <c r="I29" s="73">
        <v>13</v>
      </c>
      <c r="J29" s="89"/>
      <c r="K29" s="89"/>
      <c r="L29" s="89"/>
      <c r="M29" s="86"/>
      <c r="N29" s="86"/>
      <c r="O29" s="86"/>
      <c r="P29" s="86"/>
      <c r="Q29" s="86"/>
      <c r="R29" s="89"/>
      <c r="S29" s="74"/>
      <c r="T29" s="91"/>
      <c r="U29" s="91"/>
      <c r="V29" s="92"/>
      <c r="W29" s="92"/>
      <c r="X29" s="92"/>
      <c r="Y29" s="92"/>
      <c r="Z29" s="92"/>
      <c r="AA29" s="92"/>
      <c r="AB29" s="92"/>
      <c r="AC29" s="93"/>
      <c r="AD29" s="93"/>
      <c r="AE29" s="94"/>
      <c r="AF29" s="95"/>
    </row>
    <row r="30" spans="1:32" x14ac:dyDescent="0.3">
      <c r="A30" s="86"/>
      <c r="B30" s="87"/>
      <c r="C30" s="88"/>
      <c r="D30" s="89"/>
      <c r="E30" s="89"/>
      <c r="F30" s="90"/>
      <c r="G30" s="72" t="s">
        <v>53</v>
      </c>
      <c r="H30" s="55">
        <v>9.67</v>
      </c>
      <c r="I30" s="73">
        <v>0</v>
      </c>
      <c r="J30" s="89"/>
      <c r="K30" s="89"/>
      <c r="L30" s="89"/>
      <c r="M30" s="86"/>
      <c r="N30" s="86"/>
      <c r="O30" s="86"/>
      <c r="P30" s="86"/>
      <c r="Q30" s="86"/>
      <c r="R30" s="89"/>
      <c r="S30" s="74"/>
      <c r="T30" s="91"/>
      <c r="U30" s="91"/>
      <c r="V30" s="92"/>
      <c r="W30" s="92"/>
      <c r="X30" s="92"/>
      <c r="Y30" s="92"/>
      <c r="Z30" s="92"/>
      <c r="AA30" s="92"/>
      <c r="AB30" s="92"/>
      <c r="AC30" s="93"/>
      <c r="AD30" s="93"/>
      <c r="AE30" s="94"/>
      <c r="AF30" s="95"/>
    </row>
    <row r="31" spans="1:32" x14ac:dyDescent="0.3">
      <c r="A31" s="96"/>
      <c r="B31" s="97"/>
      <c r="C31" s="98"/>
      <c r="D31" s="99"/>
      <c r="E31" s="99"/>
      <c r="F31" s="100"/>
      <c r="G31" s="72" t="s">
        <v>54</v>
      </c>
      <c r="H31" s="55">
        <v>10</v>
      </c>
      <c r="I31" s="73">
        <v>0</v>
      </c>
      <c r="J31" s="99"/>
      <c r="K31" s="99"/>
      <c r="L31" s="99"/>
      <c r="M31" s="96"/>
      <c r="N31" s="96"/>
      <c r="O31" s="96"/>
      <c r="P31" s="96"/>
      <c r="Q31" s="96"/>
      <c r="R31" s="99"/>
      <c r="S31" s="74"/>
      <c r="T31" s="101"/>
      <c r="U31" s="101"/>
      <c r="V31" s="102"/>
      <c r="W31" s="102"/>
      <c r="X31" s="102"/>
      <c r="Y31" s="102"/>
      <c r="Z31" s="102"/>
      <c r="AA31" s="102"/>
      <c r="AB31" s="102"/>
      <c r="AC31" s="103"/>
      <c r="AD31" s="103"/>
      <c r="AE31" s="104"/>
      <c r="AF31" s="105"/>
    </row>
    <row r="32" spans="1:32" x14ac:dyDescent="0.3">
      <c r="A32" s="106">
        <v>3</v>
      </c>
      <c r="B32" s="65" t="s">
        <v>61</v>
      </c>
      <c r="C32" s="66" t="s">
        <v>62</v>
      </c>
      <c r="D32" s="67" t="s">
        <v>63</v>
      </c>
      <c r="E32" s="67" t="s">
        <v>64</v>
      </c>
      <c r="F32" s="68">
        <f>SUM(H32:H41)</f>
        <v>97.5</v>
      </c>
      <c r="G32" s="72" t="s">
        <v>45</v>
      </c>
      <c r="H32" s="55">
        <v>9.86</v>
      </c>
      <c r="I32" s="56">
        <v>17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107">
        <v>0.67</v>
      </c>
      <c r="R32" s="67">
        <v>47</v>
      </c>
      <c r="S32" s="74"/>
      <c r="T32" s="69">
        <f>SUM(F32)*17</f>
        <v>1657.5</v>
      </c>
      <c r="U32" s="69">
        <f>SUM(H32)*I32+H34*I34+H35*I35+H36*I36+H37*I37+H38*I38+H39*I39+H33*I33</f>
        <v>1323.11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15</v>
      </c>
      <c r="AD32" s="70">
        <v>10</v>
      </c>
      <c r="AE32" s="71">
        <f>SUM(T32:AD41)</f>
        <v>3005.6099999999997</v>
      </c>
      <c r="AF32" s="108" t="s">
        <v>59</v>
      </c>
    </row>
    <row r="33" spans="1:32" x14ac:dyDescent="0.3">
      <c r="A33" s="109"/>
      <c r="B33" s="65"/>
      <c r="C33" s="66"/>
      <c r="D33" s="67"/>
      <c r="E33" s="67"/>
      <c r="F33" s="68"/>
      <c r="G33" s="72" t="s">
        <v>46</v>
      </c>
      <c r="H33" s="55">
        <v>9.27</v>
      </c>
      <c r="I33" s="56">
        <v>17</v>
      </c>
      <c r="J33" s="67"/>
      <c r="K33" s="67"/>
      <c r="L33" s="67"/>
      <c r="M33" s="67"/>
      <c r="N33" s="67"/>
      <c r="O33" s="67"/>
      <c r="P33" s="67"/>
      <c r="Q33" s="67"/>
      <c r="R33" s="67"/>
      <c r="S33" s="74"/>
      <c r="T33" s="69"/>
      <c r="U33" s="69"/>
      <c r="V33" s="70"/>
      <c r="W33" s="70"/>
      <c r="X33" s="70"/>
      <c r="Y33" s="70"/>
      <c r="Z33" s="70"/>
      <c r="AA33" s="70"/>
      <c r="AB33" s="70"/>
      <c r="AC33" s="70"/>
      <c r="AD33" s="70"/>
      <c r="AE33" s="71"/>
      <c r="AF33" s="110"/>
    </row>
    <row r="34" spans="1:32" x14ac:dyDescent="0.3">
      <c r="A34" s="64"/>
      <c r="B34" s="65"/>
      <c r="C34" s="66"/>
      <c r="D34" s="67"/>
      <c r="E34" s="67"/>
      <c r="F34" s="68"/>
      <c r="G34" s="72" t="s">
        <v>47</v>
      </c>
      <c r="H34" s="55">
        <v>10</v>
      </c>
      <c r="I34" s="56">
        <v>17</v>
      </c>
      <c r="J34" s="67"/>
      <c r="K34" s="67"/>
      <c r="L34" s="67"/>
      <c r="M34" s="67"/>
      <c r="N34" s="67"/>
      <c r="O34" s="67"/>
      <c r="P34" s="67"/>
      <c r="Q34" s="67"/>
      <c r="R34" s="67"/>
      <c r="S34" s="74"/>
      <c r="T34" s="69"/>
      <c r="U34" s="69"/>
      <c r="V34" s="70"/>
      <c r="W34" s="70"/>
      <c r="X34" s="70"/>
      <c r="Y34" s="70"/>
      <c r="Z34" s="70"/>
      <c r="AA34" s="70"/>
      <c r="AB34" s="70"/>
      <c r="AC34" s="70"/>
      <c r="AD34" s="70"/>
      <c r="AE34" s="71"/>
      <c r="AF34" s="95"/>
    </row>
    <row r="35" spans="1:32" x14ac:dyDescent="0.3">
      <c r="A35" s="64"/>
      <c r="B35" s="65"/>
      <c r="C35" s="66"/>
      <c r="D35" s="67"/>
      <c r="E35" s="67"/>
      <c r="F35" s="68"/>
      <c r="G35" s="72" t="s">
        <v>48</v>
      </c>
      <c r="H35" s="55">
        <v>9.4700000000000006</v>
      </c>
      <c r="I35" s="56">
        <v>17</v>
      </c>
      <c r="J35" s="67"/>
      <c r="K35" s="67"/>
      <c r="L35" s="67"/>
      <c r="M35" s="67"/>
      <c r="N35" s="67"/>
      <c r="O35" s="67"/>
      <c r="P35" s="67"/>
      <c r="Q35" s="67"/>
      <c r="R35" s="67"/>
      <c r="S35" s="74"/>
      <c r="T35" s="69"/>
      <c r="U35" s="69"/>
      <c r="V35" s="70"/>
      <c r="W35" s="70"/>
      <c r="X35" s="70"/>
      <c r="Y35" s="70"/>
      <c r="Z35" s="70"/>
      <c r="AA35" s="70"/>
      <c r="AB35" s="70"/>
      <c r="AC35" s="70"/>
      <c r="AD35" s="70"/>
      <c r="AE35" s="71"/>
      <c r="AF35" s="95"/>
    </row>
    <row r="36" spans="1:32" x14ac:dyDescent="0.3">
      <c r="A36" s="64"/>
      <c r="B36" s="65"/>
      <c r="C36" s="66"/>
      <c r="D36" s="67"/>
      <c r="E36" s="67"/>
      <c r="F36" s="68"/>
      <c r="G36" s="72" t="s">
        <v>49</v>
      </c>
      <c r="H36" s="55">
        <v>10</v>
      </c>
      <c r="I36" s="56">
        <v>17</v>
      </c>
      <c r="J36" s="67"/>
      <c r="K36" s="67"/>
      <c r="L36" s="67"/>
      <c r="M36" s="67"/>
      <c r="N36" s="67"/>
      <c r="O36" s="67"/>
      <c r="P36" s="67"/>
      <c r="Q36" s="67"/>
      <c r="R36" s="67"/>
      <c r="S36" s="74"/>
      <c r="T36" s="69"/>
      <c r="U36" s="69"/>
      <c r="V36" s="70"/>
      <c r="W36" s="70"/>
      <c r="X36" s="70"/>
      <c r="Y36" s="70"/>
      <c r="Z36" s="70"/>
      <c r="AA36" s="70"/>
      <c r="AB36" s="70"/>
      <c r="AC36" s="70"/>
      <c r="AD36" s="70"/>
      <c r="AE36" s="71"/>
      <c r="AF36" s="95"/>
    </row>
    <row r="37" spans="1:32" x14ac:dyDescent="0.3">
      <c r="A37" s="64"/>
      <c r="B37" s="65"/>
      <c r="C37" s="66"/>
      <c r="D37" s="67"/>
      <c r="E37" s="67"/>
      <c r="F37" s="68"/>
      <c r="G37" s="72" t="s">
        <v>50</v>
      </c>
      <c r="H37" s="55">
        <v>9.5299999999999994</v>
      </c>
      <c r="I37" s="56">
        <v>17</v>
      </c>
      <c r="J37" s="67"/>
      <c r="K37" s="67"/>
      <c r="L37" s="67"/>
      <c r="M37" s="67"/>
      <c r="N37" s="67"/>
      <c r="O37" s="67"/>
      <c r="P37" s="67"/>
      <c r="Q37" s="67"/>
      <c r="R37" s="67"/>
      <c r="S37" s="74"/>
      <c r="T37" s="69"/>
      <c r="U37" s="69"/>
      <c r="V37" s="70"/>
      <c r="W37" s="70"/>
      <c r="X37" s="70"/>
      <c r="Y37" s="70"/>
      <c r="Z37" s="70"/>
      <c r="AA37" s="70"/>
      <c r="AB37" s="70"/>
      <c r="AC37" s="70"/>
      <c r="AD37" s="70"/>
      <c r="AE37" s="71"/>
      <c r="AF37" s="95"/>
    </row>
    <row r="38" spans="1:32" x14ac:dyDescent="0.3">
      <c r="A38" s="64"/>
      <c r="B38" s="65"/>
      <c r="C38" s="66"/>
      <c r="D38" s="67"/>
      <c r="E38" s="67"/>
      <c r="F38" s="68"/>
      <c r="G38" s="72" t="s">
        <v>51</v>
      </c>
      <c r="H38" s="55">
        <v>9.6999999999999993</v>
      </c>
      <c r="I38" s="56">
        <v>17</v>
      </c>
      <c r="J38" s="67"/>
      <c r="K38" s="67"/>
      <c r="L38" s="67"/>
      <c r="M38" s="67"/>
      <c r="N38" s="67"/>
      <c r="O38" s="67"/>
      <c r="P38" s="67"/>
      <c r="Q38" s="67"/>
      <c r="R38" s="67"/>
      <c r="S38" s="74"/>
      <c r="T38" s="69"/>
      <c r="U38" s="69"/>
      <c r="V38" s="70"/>
      <c r="W38" s="70"/>
      <c r="X38" s="70"/>
      <c r="Y38" s="70"/>
      <c r="Z38" s="70"/>
      <c r="AA38" s="70"/>
      <c r="AB38" s="70"/>
      <c r="AC38" s="70"/>
      <c r="AD38" s="70"/>
      <c r="AE38" s="71"/>
      <c r="AF38" s="95"/>
    </row>
    <row r="39" spans="1:32" x14ac:dyDescent="0.3">
      <c r="A39" s="64"/>
      <c r="B39" s="65"/>
      <c r="C39" s="66"/>
      <c r="D39" s="67"/>
      <c r="E39" s="67"/>
      <c r="F39" s="68"/>
      <c r="G39" s="72" t="s">
        <v>52</v>
      </c>
      <c r="H39" s="55">
        <v>10</v>
      </c>
      <c r="I39" s="73">
        <v>17</v>
      </c>
      <c r="J39" s="67"/>
      <c r="K39" s="67"/>
      <c r="L39" s="67"/>
      <c r="M39" s="67"/>
      <c r="N39" s="67"/>
      <c r="O39" s="67"/>
      <c r="P39" s="67"/>
      <c r="Q39" s="67"/>
      <c r="R39" s="67"/>
      <c r="S39" s="74"/>
      <c r="T39" s="69"/>
      <c r="U39" s="69"/>
      <c r="V39" s="70"/>
      <c r="W39" s="70"/>
      <c r="X39" s="70"/>
      <c r="Y39" s="70"/>
      <c r="Z39" s="70"/>
      <c r="AA39" s="70"/>
      <c r="AB39" s="70"/>
      <c r="AC39" s="70"/>
      <c r="AD39" s="70"/>
      <c r="AE39" s="71"/>
      <c r="AF39" s="95"/>
    </row>
    <row r="40" spans="1:32" x14ac:dyDescent="0.3">
      <c r="A40" s="64"/>
      <c r="B40" s="65"/>
      <c r="C40" s="66"/>
      <c r="D40" s="67"/>
      <c r="E40" s="67"/>
      <c r="F40" s="68"/>
      <c r="G40" s="72" t="s">
        <v>53</v>
      </c>
      <c r="H40" s="55">
        <v>9.67</v>
      </c>
      <c r="I40" s="73">
        <v>0</v>
      </c>
      <c r="J40" s="67"/>
      <c r="K40" s="67"/>
      <c r="L40" s="67"/>
      <c r="M40" s="67"/>
      <c r="N40" s="67"/>
      <c r="O40" s="67"/>
      <c r="P40" s="67"/>
      <c r="Q40" s="67"/>
      <c r="R40" s="67"/>
      <c r="S40" s="74"/>
      <c r="T40" s="69"/>
      <c r="U40" s="69"/>
      <c r="V40" s="70"/>
      <c r="W40" s="70"/>
      <c r="X40" s="70"/>
      <c r="Y40" s="70"/>
      <c r="Z40" s="70"/>
      <c r="AA40" s="70"/>
      <c r="AB40" s="70"/>
      <c r="AC40" s="70"/>
      <c r="AD40" s="70"/>
      <c r="AE40" s="71"/>
      <c r="AF40" s="95"/>
    </row>
    <row r="41" spans="1:32" x14ac:dyDescent="0.3">
      <c r="A41" s="75"/>
      <c r="B41" s="65"/>
      <c r="C41" s="66"/>
      <c r="D41" s="67"/>
      <c r="E41" s="67"/>
      <c r="F41" s="68"/>
      <c r="G41" s="72" t="s">
        <v>54</v>
      </c>
      <c r="H41" s="55">
        <v>10</v>
      </c>
      <c r="I41" s="73">
        <v>0</v>
      </c>
      <c r="J41" s="67"/>
      <c r="K41" s="67"/>
      <c r="L41" s="67"/>
      <c r="M41" s="67"/>
      <c r="N41" s="67"/>
      <c r="O41" s="67"/>
      <c r="P41" s="67"/>
      <c r="Q41" s="67"/>
      <c r="R41" s="67"/>
      <c r="S41" s="74"/>
      <c r="T41" s="69"/>
      <c r="U41" s="69"/>
      <c r="V41" s="70"/>
      <c r="W41" s="70"/>
      <c r="X41" s="70"/>
      <c r="Y41" s="70"/>
      <c r="Z41" s="70"/>
      <c r="AA41" s="70"/>
      <c r="AB41" s="70"/>
      <c r="AC41" s="70"/>
      <c r="AD41" s="70"/>
      <c r="AE41" s="71"/>
      <c r="AF41" s="105"/>
    </row>
    <row r="42" spans="1:32" x14ac:dyDescent="0.3">
      <c r="A42" s="76">
        <v>4</v>
      </c>
      <c r="B42" s="111" t="s">
        <v>55</v>
      </c>
      <c r="C42" s="112" t="s">
        <v>65</v>
      </c>
      <c r="D42" s="76" t="s">
        <v>56</v>
      </c>
      <c r="E42" s="76" t="s">
        <v>66</v>
      </c>
      <c r="F42" s="113">
        <f>SUM(H42:H54)</f>
        <v>126.34000000000002</v>
      </c>
      <c r="G42" s="72" t="s">
        <v>67</v>
      </c>
      <c r="H42" s="81">
        <v>10</v>
      </c>
      <c r="I42" s="73">
        <v>7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54</v>
      </c>
      <c r="S42" s="74"/>
      <c r="T42" s="114">
        <f>SUM(F42)*17</f>
        <v>2147.7800000000002</v>
      </c>
      <c r="U42" s="114">
        <f>SUM(H42)*I42+H43*I43+H44*I44+H45*I45+H46*I46+H47*I47+H48*I48+H49*I49+H50*I50+H51*I51+H52*I52+H54*I54</f>
        <v>746.69</v>
      </c>
      <c r="V42" s="115">
        <v>0</v>
      </c>
      <c r="W42" s="115">
        <v>0</v>
      </c>
      <c r="X42" s="115">
        <v>0</v>
      </c>
      <c r="Y42" s="115">
        <v>0</v>
      </c>
      <c r="Z42" s="115">
        <v>0</v>
      </c>
      <c r="AA42" s="115">
        <v>0</v>
      </c>
      <c r="AB42" s="115">
        <v>0</v>
      </c>
      <c r="AC42" s="115">
        <v>0</v>
      </c>
      <c r="AD42" s="115">
        <v>20</v>
      </c>
      <c r="AE42" s="116">
        <f>SUM(T42:AD54)</f>
        <v>2914.4700000000003</v>
      </c>
      <c r="AF42" s="108" t="s">
        <v>44</v>
      </c>
    </row>
    <row r="43" spans="1:32" x14ac:dyDescent="0.3">
      <c r="A43" s="86"/>
      <c r="B43" s="87"/>
      <c r="C43" s="88"/>
      <c r="D43" s="89"/>
      <c r="E43" s="89"/>
      <c r="F43" s="90"/>
      <c r="G43" s="72" t="s">
        <v>68</v>
      </c>
      <c r="H43" s="81">
        <v>10</v>
      </c>
      <c r="I43" s="73">
        <v>7</v>
      </c>
      <c r="J43" s="89"/>
      <c r="K43" s="89"/>
      <c r="L43" s="89"/>
      <c r="M43" s="89"/>
      <c r="N43" s="89"/>
      <c r="O43" s="89"/>
      <c r="P43" s="89"/>
      <c r="Q43" s="89"/>
      <c r="R43" s="89"/>
      <c r="S43" s="74"/>
      <c r="T43" s="91"/>
      <c r="U43" s="91"/>
      <c r="V43" s="93"/>
      <c r="W43" s="93"/>
      <c r="X43" s="93"/>
      <c r="Y43" s="93"/>
      <c r="Z43" s="93"/>
      <c r="AA43" s="93"/>
      <c r="AB43" s="93"/>
      <c r="AC43" s="93"/>
      <c r="AD43" s="93"/>
      <c r="AE43" s="94"/>
      <c r="AF43" s="95"/>
    </row>
    <row r="44" spans="1:32" x14ac:dyDescent="0.3">
      <c r="A44" s="86"/>
      <c r="B44" s="87"/>
      <c r="C44" s="88"/>
      <c r="D44" s="89"/>
      <c r="E44" s="89"/>
      <c r="F44" s="90"/>
      <c r="G44" s="72" t="s">
        <v>43</v>
      </c>
      <c r="H44" s="81">
        <v>8.6999999999999993</v>
      </c>
      <c r="I44" s="73">
        <v>7</v>
      </c>
      <c r="J44" s="89"/>
      <c r="K44" s="89"/>
      <c r="L44" s="89"/>
      <c r="M44" s="89"/>
      <c r="N44" s="89"/>
      <c r="O44" s="89"/>
      <c r="P44" s="89"/>
      <c r="Q44" s="89"/>
      <c r="R44" s="89"/>
      <c r="S44" s="74"/>
      <c r="T44" s="91"/>
      <c r="U44" s="91"/>
      <c r="V44" s="93"/>
      <c r="W44" s="93"/>
      <c r="X44" s="93"/>
      <c r="Y44" s="93"/>
      <c r="Z44" s="93"/>
      <c r="AA44" s="93"/>
      <c r="AB44" s="93"/>
      <c r="AC44" s="93"/>
      <c r="AD44" s="93"/>
      <c r="AE44" s="94"/>
      <c r="AF44" s="95"/>
    </row>
    <row r="45" spans="1:32" x14ac:dyDescent="0.3">
      <c r="A45" s="86"/>
      <c r="B45" s="87"/>
      <c r="C45" s="88"/>
      <c r="D45" s="89"/>
      <c r="E45" s="89"/>
      <c r="F45" s="90"/>
      <c r="G45" s="72" t="s">
        <v>45</v>
      </c>
      <c r="H45" s="81">
        <v>10</v>
      </c>
      <c r="I45" s="73">
        <v>7</v>
      </c>
      <c r="J45" s="89"/>
      <c r="K45" s="89"/>
      <c r="L45" s="89"/>
      <c r="M45" s="89"/>
      <c r="N45" s="89"/>
      <c r="O45" s="89"/>
      <c r="P45" s="89"/>
      <c r="Q45" s="89"/>
      <c r="R45" s="89"/>
      <c r="S45" s="74"/>
      <c r="T45" s="91"/>
      <c r="U45" s="91"/>
      <c r="V45" s="93"/>
      <c r="W45" s="93"/>
      <c r="X45" s="93"/>
      <c r="Y45" s="93"/>
      <c r="Z45" s="93"/>
      <c r="AA45" s="93"/>
      <c r="AB45" s="93"/>
      <c r="AC45" s="93"/>
      <c r="AD45" s="93"/>
      <c r="AE45" s="94"/>
      <c r="AF45" s="95"/>
    </row>
    <row r="46" spans="1:32" x14ac:dyDescent="0.3">
      <c r="A46" s="86"/>
      <c r="B46" s="87"/>
      <c r="C46" s="88"/>
      <c r="D46" s="89"/>
      <c r="E46" s="89"/>
      <c r="F46" s="90"/>
      <c r="G46" s="72" t="s">
        <v>46</v>
      </c>
      <c r="H46" s="81">
        <v>9.4</v>
      </c>
      <c r="I46" s="73">
        <v>7</v>
      </c>
      <c r="J46" s="89"/>
      <c r="K46" s="89"/>
      <c r="L46" s="89"/>
      <c r="M46" s="89"/>
      <c r="N46" s="89"/>
      <c r="O46" s="89"/>
      <c r="P46" s="89"/>
      <c r="Q46" s="89"/>
      <c r="R46" s="89"/>
      <c r="S46" s="74"/>
      <c r="T46" s="91"/>
      <c r="U46" s="91"/>
      <c r="V46" s="93"/>
      <c r="W46" s="93"/>
      <c r="X46" s="93"/>
      <c r="Y46" s="93"/>
      <c r="Z46" s="93"/>
      <c r="AA46" s="93"/>
      <c r="AB46" s="93"/>
      <c r="AC46" s="93"/>
      <c r="AD46" s="93"/>
      <c r="AE46" s="94"/>
      <c r="AF46" s="95"/>
    </row>
    <row r="47" spans="1:32" x14ac:dyDescent="0.3">
      <c r="A47" s="86"/>
      <c r="B47" s="87"/>
      <c r="C47" s="88"/>
      <c r="D47" s="89"/>
      <c r="E47" s="89"/>
      <c r="F47" s="90"/>
      <c r="G47" s="72" t="s">
        <v>47</v>
      </c>
      <c r="H47" s="81">
        <v>10</v>
      </c>
      <c r="I47" s="73">
        <v>7</v>
      </c>
      <c r="J47" s="89"/>
      <c r="K47" s="89"/>
      <c r="L47" s="89"/>
      <c r="M47" s="89"/>
      <c r="N47" s="89"/>
      <c r="O47" s="89"/>
      <c r="P47" s="89"/>
      <c r="Q47" s="89"/>
      <c r="R47" s="89"/>
      <c r="S47" s="74"/>
      <c r="T47" s="91"/>
      <c r="U47" s="91"/>
      <c r="V47" s="93"/>
      <c r="W47" s="93"/>
      <c r="X47" s="93"/>
      <c r="Y47" s="93"/>
      <c r="Z47" s="93"/>
      <c r="AA47" s="93"/>
      <c r="AB47" s="93"/>
      <c r="AC47" s="93"/>
      <c r="AD47" s="93"/>
      <c r="AE47" s="94"/>
      <c r="AF47" s="95"/>
    </row>
    <row r="48" spans="1:32" x14ac:dyDescent="0.3">
      <c r="A48" s="86"/>
      <c r="B48" s="87"/>
      <c r="C48" s="88"/>
      <c r="D48" s="89"/>
      <c r="E48" s="89"/>
      <c r="F48" s="90"/>
      <c r="G48" s="72" t="s">
        <v>48</v>
      </c>
      <c r="H48" s="81">
        <v>9.4700000000000006</v>
      </c>
      <c r="I48" s="73">
        <v>7</v>
      </c>
      <c r="J48" s="89"/>
      <c r="K48" s="89"/>
      <c r="L48" s="89"/>
      <c r="M48" s="89"/>
      <c r="N48" s="89"/>
      <c r="O48" s="89"/>
      <c r="P48" s="89"/>
      <c r="Q48" s="89"/>
      <c r="R48" s="89"/>
      <c r="S48" s="74"/>
      <c r="T48" s="91"/>
      <c r="U48" s="91"/>
      <c r="V48" s="93"/>
      <c r="W48" s="93"/>
      <c r="X48" s="93"/>
      <c r="Y48" s="93"/>
      <c r="Z48" s="93"/>
      <c r="AA48" s="93"/>
      <c r="AB48" s="93"/>
      <c r="AC48" s="93"/>
      <c r="AD48" s="93"/>
      <c r="AE48" s="94"/>
      <c r="AF48" s="95"/>
    </row>
    <row r="49" spans="1:32" x14ac:dyDescent="0.3">
      <c r="A49" s="86"/>
      <c r="B49" s="87"/>
      <c r="C49" s="88"/>
      <c r="D49" s="89"/>
      <c r="E49" s="89"/>
      <c r="F49" s="90"/>
      <c r="G49" s="72" t="s">
        <v>49</v>
      </c>
      <c r="H49" s="81">
        <v>10</v>
      </c>
      <c r="I49" s="73">
        <v>7</v>
      </c>
      <c r="J49" s="89"/>
      <c r="K49" s="89"/>
      <c r="L49" s="89"/>
      <c r="M49" s="89"/>
      <c r="N49" s="89"/>
      <c r="O49" s="89"/>
      <c r="P49" s="89"/>
      <c r="Q49" s="89"/>
      <c r="R49" s="89"/>
      <c r="S49" s="74"/>
      <c r="T49" s="91"/>
      <c r="U49" s="91"/>
      <c r="V49" s="93"/>
      <c r="W49" s="93"/>
      <c r="X49" s="93"/>
      <c r="Y49" s="93"/>
      <c r="Z49" s="93"/>
      <c r="AA49" s="93"/>
      <c r="AB49" s="93"/>
      <c r="AC49" s="93"/>
      <c r="AD49" s="93"/>
      <c r="AE49" s="94"/>
      <c r="AF49" s="95"/>
    </row>
    <row r="50" spans="1:32" x14ac:dyDescent="0.3">
      <c r="A50" s="86"/>
      <c r="B50" s="87"/>
      <c r="C50" s="88"/>
      <c r="D50" s="89"/>
      <c r="E50" s="89"/>
      <c r="F50" s="90"/>
      <c r="G50" s="72" t="s">
        <v>50</v>
      </c>
      <c r="H50" s="81">
        <v>9.5299999999999994</v>
      </c>
      <c r="I50" s="73">
        <v>7</v>
      </c>
      <c r="J50" s="89"/>
      <c r="K50" s="89"/>
      <c r="L50" s="89"/>
      <c r="M50" s="89"/>
      <c r="N50" s="89"/>
      <c r="O50" s="89"/>
      <c r="P50" s="89"/>
      <c r="Q50" s="89"/>
      <c r="R50" s="89"/>
      <c r="S50" s="74"/>
      <c r="T50" s="91"/>
      <c r="U50" s="91"/>
      <c r="V50" s="93"/>
      <c r="W50" s="93"/>
      <c r="X50" s="93"/>
      <c r="Y50" s="93"/>
      <c r="Z50" s="93"/>
      <c r="AA50" s="93"/>
      <c r="AB50" s="93"/>
      <c r="AC50" s="93"/>
      <c r="AD50" s="93"/>
      <c r="AE50" s="94"/>
      <c r="AF50" s="95"/>
    </row>
    <row r="51" spans="1:32" x14ac:dyDescent="0.3">
      <c r="A51" s="86"/>
      <c r="B51" s="87"/>
      <c r="C51" s="88"/>
      <c r="D51" s="89"/>
      <c r="E51" s="89"/>
      <c r="F51" s="90"/>
      <c r="G51" s="72" t="s">
        <v>51</v>
      </c>
      <c r="H51" s="81">
        <v>9.57</v>
      </c>
      <c r="I51" s="73">
        <v>7</v>
      </c>
      <c r="J51" s="89"/>
      <c r="K51" s="89"/>
      <c r="L51" s="89"/>
      <c r="M51" s="89"/>
      <c r="N51" s="89"/>
      <c r="O51" s="89"/>
      <c r="P51" s="89"/>
      <c r="Q51" s="89"/>
      <c r="R51" s="89"/>
      <c r="S51" s="74"/>
      <c r="T51" s="91"/>
      <c r="U51" s="91"/>
      <c r="V51" s="93"/>
      <c r="W51" s="93"/>
      <c r="X51" s="93"/>
      <c r="Y51" s="93"/>
      <c r="Z51" s="93"/>
      <c r="AA51" s="93"/>
      <c r="AB51" s="93"/>
      <c r="AC51" s="93"/>
      <c r="AD51" s="93"/>
      <c r="AE51" s="94"/>
      <c r="AF51" s="95"/>
    </row>
    <row r="52" spans="1:32" x14ac:dyDescent="0.3">
      <c r="A52" s="86"/>
      <c r="B52" s="87"/>
      <c r="C52" s="88"/>
      <c r="D52" s="89"/>
      <c r="E52" s="89"/>
      <c r="F52" s="90"/>
      <c r="G52" s="72" t="s">
        <v>52</v>
      </c>
      <c r="H52" s="81">
        <v>10</v>
      </c>
      <c r="I52" s="73">
        <v>7</v>
      </c>
      <c r="J52" s="89"/>
      <c r="K52" s="89"/>
      <c r="L52" s="89"/>
      <c r="M52" s="89"/>
      <c r="N52" s="89"/>
      <c r="O52" s="89"/>
      <c r="P52" s="89"/>
      <c r="Q52" s="89"/>
      <c r="R52" s="89"/>
      <c r="S52" s="74"/>
      <c r="T52" s="91"/>
      <c r="U52" s="91"/>
      <c r="V52" s="93"/>
      <c r="W52" s="93"/>
      <c r="X52" s="93"/>
      <c r="Y52" s="93"/>
      <c r="Z52" s="93"/>
      <c r="AA52" s="93"/>
      <c r="AB52" s="93"/>
      <c r="AC52" s="93"/>
      <c r="AD52" s="93"/>
      <c r="AE52" s="94"/>
      <c r="AF52" s="95"/>
    </row>
    <row r="53" spans="1:32" x14ac:dyDescent="0.3">
      <c r="A53" s="86"/>
      <c r="B53" s="87"/>
      <c r="C53" s="88"/>
      <c r="D53" s="89"/>
      <c r="E53" s="89"/>
      <c r="F53" s="90"/>
      <c r="G53" s="72" t="s">
        <v>53</v>
      </c>
      <c r="H53" s="81">
        <v>9.67</v>
      </c>
      <c r="I53" s="73">
        <v>0</v>
      </c>
      <c r="J53" s="89"/>
      <c r="K53" s="89"/>
      <c r="L53" s="89"/>
      <c r="M53" s="89"/>
      <c r="N53" s="89"/>
      <c r="O53" s="89"/>
      <c r="P53" s="89"/>
      <c r="Q53" s="89"/>
      <c r="R53" s="89"/>
      <c r="S53" s="74"/>
      <c r="T53" s="91"/>
      <c r="U53" s="91"/>
      <c r="V53" s="93"/>
      <c r="W53" s="93"/>
      <c r="X53" s="93"/>
      <c r="Y53" s="93"/>
      <c r="Z53" s="93"/>
      <c r="AA53" s="93"/>
      <c r="AB53" s="93"/>
      <c r="AC53" s="93"/>
      <c r="AD53" s="93"/>
      <c r="AE53" s="94"/>
      <c r="AF53" s="95"/>
    </row>
    <row r="54" spans="1:32" x14ac:dyDescent="0.3">
      <c r="A54" s="96"/>
      <c r="B54" s="97"/>
      <c r="C54" s="98"/>
      <c r="D54" s="99"/>
      <c r="E54" s="99"/>
      <c r="F54" s="100"/>
      <c r="G54" s="72" t="s">
        <v>54</v>
      </c>
      <c r="H54" s="81">
        <v>10</v>
      </c>
      <c r="I54" s="73">
        <v>0</v>
      </c>
      <c r="J54" s="99"/>
      <c r="K54" s="99"/>
      <c r="L54" s="99"/>
      <c r="M54" s="99"/>
      <c r="N54" s="99"/>
      <c r="O54" s="99"/>
      <c r="P54" s="99"/>
      <c r="Q54" s="99"/>
      <c r="R54" s="99"/>
      <c r="S54" s="74"/>
      <c r="T54" s="101"/>
      <c r="U54" s="101"/>
      <c r="V54" s="103"/>
      <c r="W54" s="103"/>
      <c r="X54" s="103"/>
      <c r="Y54" s="103"/>
      <c r="Z54" s="103"/>
      <c r="AA54" s="103"/>
      <c r="AB54" s="103"/>
      <c r="AC54" s="103"/>
      <c r="AD54" s="103"/>
      <c r="AE54" s="104"/>
      <c r="AF54" s="105"/>
    </row>
    <row r="55" spans="1:32" x14ac:dyDescent="0.3">
      <c r="A55" s="76">
        <v>5</v>
      </c>
      <c r="B55" s="77" t="s">
        <v>63</v>
      </c>
      <c r="C55" s="78" t="s">
        <v>69</v>
      </c>
      <c r="D55" s="79" t="s">
        <v>41</v>
      </c>
      <c r="E55" s="79" t="s">
        <v>70</v>
      </c>
      <c r="F55" s="80">
        <f>SUM(H55:H65)</f>
        <v>107.47000000000001</v>
      </c>
      <c r="G55" s="72" t="s">
        <v>43</v>
      </c>
      <c r="H55" s="81">
        <v>10</v>
      </c>
      <c r="I55" s="73">
        <v>17</v>
      </c>
      <c r="J55" s="79">
        <v>0</v>
      </c>
      <c r="K55" s="79">
        <v>0</v>
      </c>
      <c r="L55" s="79">
        <v>0</v>
      </c>
      <c r="M55" s="79" t="s">
        <v>71</v>
      </c>
      <c r="N55" s="79">
        <v>0</v>
      </c>
      <c r="O55" s="79">
        <v>0</v>
      </c>
      <c r="P55" s="79">
        <v>0</v>
      </c>
      <c r="Q55" s="79">
        <v>0</v>
      </c>
      <c r="R55" s="79">
        <v>49</v>
      </c>
      <c r="S55" s="74"/>
      <c r="T55" s="82">
        <f>SUM(F55)*17</f>
        <v>1826.9900000000002</v>
      </c>
      <c r="U55" s="82">
        <f>SUM(H55)*I55+H56*I56+H57*I57+H58*I58+H59*I59+H60*I60+H61*I61+H62*I62+H63*I63+H65*I65</f>
        <v>1025.8</v>
      </c>
      <c r="V55" s="83">
        <v>0</v>
      </c>
      <c r="W55" s="83">
        <v>0</v>
      </c>
      <c r="X55" s="83">
        <v>0</v>
      </c>
      <c r="Y55" s="83">
        <v>0</v>
      </c>
      <c r="Z55" s="83">
        <v>0</v>
      </c>
      <c r="AA55" s="83">
        <v>0</v>
      </c>
      <c r="AB55" s="83">
        <v>0</v>
      </c>
      <c r="AC55" s="83">
        <v>0</v>
      </c>
      <c r="AD55" s="83">
        <v>10</v>
      </c>
      <c r="AE55" s="84">
        <f>SUM(T55:AD65)</f>
        <v>2862.79</v>
      </c>
      <c r="AF55" s="85" t="s">
        <v>44</v>
      </c>
    </row>
    <row r="56" spans="1:32" x14ac:dyDescent="0.3">
      <c r="A56" s="86"/>
      <c r="B56" s="87"/>
      <c r="C56" s="88"/>
      <c r="D56" s="89"/>
      <c r="E56" s="89"/>
      <c r="F56" s="90"/>
      <c r="G56" s="54" t="s">
        <v>45</v>
      </c>
      <c r="H56" s="55">
        <v>10</v>
      </c>
      <c r="I56" s="56">
        <v>11</v>
      </c>
      <c r="J56" s="89"/>
      <c r="K56" s="89"/>
      <c r="L56" s="89"/>
      <c r="M56" s="89"/>
      <c r="N56" s="89"/>
      <c r="O56" s="89"/>
      <c r="P56" s="89"/>
      <c r="Q56" s="89"/>
      <c r="R56" s="89"/>
      <c r="S56" s="58"/>
      <c r="T56" s="91"/>
      <c r="U56" s="91"/>
      <c r="V56" s="93"/>
      <c r="W56" s="117"/>
      <c r="X56" s="117"/>
      <c r="Y56" s="117"/>
      <c r="Z56" s="117"/>
      <c r="AA56" s="117"/>
      <c r="AB56" s="117"/>
      <c r="AC56" s="93"/>
      <c r="AD56" s="93"/>
      <c r="AE56" s="94"/>
      <c r="AF56" s="95"/>
    </row>
    <row r="57" spans="1:32" x14ac:dyDescent="0.3">
      <c r="A57" s="86"/>
      <c r="B57" s="87"/>
      <c r="C57" s="88"/>
      <c r="D57" s="89"/>
      <c r="E57" s="89"/>
      <c r="F57" s="90"/>
      <c r="G57" s="72" t="s">
        <v>46</v>
      </c>
      <c r="H57" s="55">
        <v>9.23</v>
      </c>
      <c r="I57" s="56">
        <v>11</v>
      </c>
      <c r="J57" s="89"/>
      <c r="K57" s="89"/>
      <c r="L57" s="89"/>
      <c r="M57" s="89"/>
      <c r="N57" s="89"/>
      <c r="O57" s="89"/>
      <c r="P57" s="89"/>
      <c r="Q57" s="89"/>
      <c r="R57" s="89"/>
      <c r="S57" s="74"/>
      <c r="T57" s="91"/>
      <c r="U57" s="91"/>
      <c r="V57" s="93"/>
      <c r="W57" s="117"/>
      <c r="X57" s="117"/>
      <c r="Y57" s="117"/>
      <c r="Z57" s="117"/>
      <c r="AA57" s="117"/>
      <c r="AB57" s="117"/>
      <c r="AC57" s="93"/>
      <c r="AD57" s="93"/>
      <c r="AE57" s="94"/>
      <c r="AF57" s="95"/>
    </row>
    <row r="58" spans="1:32" x14ac:dyDescent="0.3">
      <c r="A58" s="86"/>
      <c r="B58" s="87"/>
      <c r="C58" s="88"/>
      <c r="D58" s="89"/>
      <c r="E58" s="89"/>
      <c r="F58" s="90"/>
      <c r="G58" s="72" t="s">
        <v>47</v>
      </c>
      <c r="H58" s="55">
        <v>10</v>
      </c>
      <c r="I58" s="56">
        <v>11</v>
      </c>
      <c r="J58" s="89"/>
      <c r="K58" s="89"/>
      <c r="L58" s="89"/>
      <c r="M58" s="89"/>
      <c r="N58" s="89"/>
      <c r="O58" s="89"/>
      <c r="P58" s="89"/>
      <c r="Q58" s="89"/>
      <c r="R58" s="89"/>
      <c r="S58" s="74"/>
      <c r="T58" s="91"/>
      <c r="U58" s="91"/>
      <c r="V58" s="93"/>
      <c r="W58" s="117"/>
      <c r="X58" s="117"/>
      <c r="Y58" s="117"/>
      <c r="Z58" s="117"/>
      <c r="AA58" s="117"/>
      <c r="AB58" s="117"/>
      <c r="AC58" s="93"/>
      <c r="AD58" s="93"/>
      <c r="AE58" s="94"/>
      <c r="AF58" s="95"/>
    </row>
    <row r="59" spans="1:32" x14ac:dyDescent="0.3">
      <c r="A59" s="86"/>
      <c r="B59" s="87"/>
      <c r="C59" s="88"/>
      <c r="D59" s="89"/>
      <c r="E59" s="89"/>
      <c r="F59" s="90"/>
      <c r="G59" s="72" t="s">
        <v>48</v>
      </c>
      <c r="H59" s="55">
        <v>9.4700000000000006</v>
      </c>
      <c r="I59" s="56">
        <v>11</v>
      </c>
      <c r="J59" s="89"/>
      <c r="K59" s="89"/>
      <c r="L59" s="89"/>
      <c r="M59" s="89"/>
      <c r="N59" s="89"/>
      <c r="O59" s="89"/>
      <c r="P59" s="89"/>
      <c r="Q59" s="89"/>
      <c r="R59" s="89"/>
      <c r="S59" s="74"/>
      <c r="T59" s="91"/>
      <c r="U59" s="91"/>
      <c r="V59" s="93"/>
      <c r="W59" s="117"/>
      <c r="X59" s="117"/>
      <c r="Y59" s="117"/>
      <c r="Z59" s="117"/>
      <c r="AA59" s="117"/>
      <c r="AB59" s="117"/>
      <c r="AC59" s="93"/>
      <c r="AD59" s="93"/>
      <c r="AE59" s="94"/>
      <c r="AF59" s="95"/>
    </row>
    <row r="60" spans="1:32" x14ac:dyDescent="0.3">
      <c r="A60" s="86"/>
      <c r="B60" s="87"/>
      <c r="C60" s="88"/>
      <c r="D60" s="89"/>
      <c r="E60" s="89"/>
      <c r="F60" s="90"/>
      <c r="G60" s="72" t="s">
        <v>49</v>
      </c>
      <c r="H60" s="55">
        <v>10</v>
      </c>
      <c r="I60" s="56">
        <v>11</v>
      </c>
      <c r="J60" s="89"/>
      <c r="K60" s="89"/>
      <c r="L60" s="89"/>
      <c r="M60" s="89"/>
      <c r="N60" s="89"/>
      <c r="O60" s="89"/>
      <c r="P60" s="89"/>
      <c r="Q60" s="89"/>
      <c r="R60" s="89"/>
      <c r="S60" s="74"/>
      <c r="T60" s="91"/>
      <c r="U60" s="91"/>
      <c r="V60" s="93"/>
      <c r="W60" s="117"/>
      <c r="X60" s="117"/>
      <c r="Y60" s="117"/>
      <c r="Z60" s="117"/>
      <c r="AA60" s="117"/>
      <c r="AB60" s="117"/>
      <c r="AC60" s="93"/>
      <c r="AD60" s="93"/>
      <c r="AE60" s="94"/>
      <c r="AF60" s="95"/>
    </row>
    <row r="61" spans="1:32" x14ac:dyDescent="0.3">
      <c r="A61" s="86"/>
      <c r="B61" s="87"/>
      <c r="C61" s="88"/>
      <c r="D61" s="89"/>
      <c r="E61" s="89"/>
      <c r="F61" s="90"/>
      <c r="G61" s="72" t="s">
        <v>50</v>
      </c>
      <c r="H61" s="55">
        <v>9.5299999999999994</v>
      </c>
      <c r="I61" s="56">
        <v>11</v>
      </c>
      <c r="J61" s="89"/>
      <c r="K61" s="89"/>
      <c r="L61" s="89"/>
      <c r="M61" s="89"/>
      <c r="N61" s="89"/>
      <c r="O61" s="89"/>
      <c r="P61" s="89"/>
      <c r="Q61" s="89"/>
      <c r="R61" s="89"/>
      <c r="S61" s="74"/>
      <c r="T61" s="91"/>
      <c r="U61" s="91"/>
      <c r="V61" s="93"/>
      <c r="W61" s="117"/>
      <c r="X61" s="117"/>
      <c r="Y61" s="117"/>
      <c r="Z61" s="117"/>
      <c r="AA61" s="117"/>
      <c r="AB61" s="117"/>
      <c r="AC61" s="93"/>
      <c r="AD61" s="93"/>
      <c r="AE61" s="94"/>
      <c r="AF61" s="95"/>
    </row>
    <row r="62" spans="1:32" x14ac:dyDescent="0.3">
      <c r="A62" s="86"/>
      <c r="B62" s="87"/>
      <c r="C62" s="88"/>
      <c r="D62" s="89"/>
      <c r="E62" s="89"/>
      <c r="F62" s="90"/>
      <c r="G62" s="72" t="s">
        <v>51</v>
      </c>
      <c r="H62" s="55">
        <v>9.57</v>
      </c>
      <c r="I62" s="56">
        <v>11</v>
      </c>
      <c r="J62" s="89"/>
      <c r="K62" s="89"/>
      <c r="L62" s="89"/>
      <c r="M62" s="89"/>
      <c r="N62" s="89"/>
      <c r="O62" s="89"/>
      <c r="P62" s="89"/>
      <c r="Q62" s="89"/>
      <c r="R62" s="89"/>
      <c r="S62" s="74"/>
      <c r="T62" s="91"/>
      <c r="U62" s="91"/>
      <c r="V62" s="93"/>
      <c r="W62" s="117"/>
      <c r="X62" s="117"/>
      <c r="Y62" s="117"/>
      <c r="Z62" s="117"/>
      <c r="AA62" s="117"/>
      <c r="AB62" s="117"/>
      <c r="AC62" s="93"/>
      <c r="AD62" s="93"/>
      <c r="AE62" s="94"/>
      <c r="AF62" s="95"/>
    </row>
    <row r="63" spans="1:32" x14ac:dyDescent="0.3">
      <c r="A63" s="86"/>
      <c r="B63" s="87"/>
      <c r="C63" s="88"/>
      <c r="D63" s="89"/>
      <c r="E63" s="89"/>
      <c r="F63" s="90"/>
      <c r="G63" s="72" t="s">
        <v>52</v>
      </c>
      <c r="H63" s="55">
        <v>10</v>
      </c>
      <c r="I63" s="73">
        <v>11</v>
      </c>
      <c r="J63" s="89"/>
      <c r="K63" s="89"/>
      <c r="L63" s="89"/>
      <c r="M63" s="89"/>
      <c r="N63" s="89"/>
      <c r="O63" s="89"/>
      <c r="P63" s="89"/>
      <c r="Q63" s="89"/>
      <c r="R63" s="89"/>
      <c r="S63" s="74"/>
      <c r="T63" s="91"/>
      <c r="U63" s="91"/>
      <c r="V63" s="93"/>
      <c r="W63" s="117"/>
      <c r="X63" s="117"/>
      <c r="Y63" s="117"/>
      <c r="Z63" s="117"/>
      <c r="AA63" s="117"/>
      <c r="AB63" s="117"/>
      <c r="AC63" s="93"/>
      <c r="AD63" s="93"/>
      <c r="AE63" s="94"/>
      <c r="AF63" s="95"/>
    </row>
    <row r="64" spans="1:32" x14ac:dyDescent="0.3">
      <c r="A64" s="86"/>
      <c r="B64" s="87"/>
      <c r="C64" s="88"/>
      <c r="D64" s="89"/>
      <c r="E64" s="89"/>
      <c r="F64" s="90"/>
      <c r="G64" s="72" t="s">
        <v>53</v>
      </c>
      <c r="H64" s="55">
        <v>9.67</v>
      </c>
      <c r="I64" s="73">
        <v>0</v>
      </c>
      <c r="J64" s="89"/>
      <c r="K64" s="89"/>
      <c r="L64" s="89"/>
      <c r="M64" s="89"/>
      <c r="N64" s="89"/>
      <c r="O64" s="89"/>
      <c r="P64" s="89"/>
      <c r="Q64" s="89"/>
      <c r="R64" s="89"/>
      <c r="S64" s="74"/>
      <c r="T64" s="91"/>
      <c r="U64" s="91"/>
      <c r="V64" s="93"/>
      <c r="W64" s="117"/>
      <c r="X64" s="117"/>
      <c r="Y64" s="117"/>
      <c r="Z64" s="117"/>
      <c r="AA64" s="117"/>
      <c r="AB64" s="117"/>
      <c r="AC64" s="93"/>
      <c r="AD64" s="93"/>
      <c r="AE64" s="94"/>
      <c r="AF64" s="95"/>
    </row>
    <row r="65" spans="1:32" x14ac:dyDescent="0.3">
      <c r="A65" s="96"/>
      <c r="B65" s="97"/>
      <c r="C65" s="98"/>
      <c r="D65" s="99"/>
      <c r="E65" s="99"/>
      <c r="F65" s="100"/>
      <c r="G65" s="72" t="s">
        <v>54</v>
      </c>
      <c r="H65" s="55">
        <v>10</v>
      </c>
      <c r="I65" s="73">
        <v>0</v>
      </c>
      <c r="J65" s="99"/>
      <c r="K65" s="99"/>
      <c r="L65" s="99"/>
      <c r="M65" s="99"/>
      <c r="N65" s="99"/>
      <c r="O65" s="99"/>
      <c r="P65" s="99"/>
      <c r="Q65" s="99"/>
      <c r="R65" s="99"/>
      <c r="S65" s="74"/>
      <c r="T65" s="101"/>
      <c r="U65" s="101"/>
      <c r="V65" s="103"/>
      <c r="W65" s="118"/>
      <c r="X65" s="118"/>
      <c r="Y65" s="118"/>
      <c r="Z65" s="118"/>
      <c r="AA65" s="118"/>
      <c r="AB65" s="118"/>
      <c r="AC65" s="103"/>
      <c r="AD65" s="103"/>
      <c r="AE65" s="104"/>
      <c r="AF65" s="105"/>
    </row>
    <row r="66" spans="1:32" x14ac:dyDescent="0.3">
      <c r="A66" s="48">
        <v>6</v>
      </c>
      <c r="B66" s="77" t="s">
        <v>41</v>
      </c>
      <c r="C66" s="78" t="s">
        <v>65</v>
      </c>
      <c r="D66" s="79" t="s">
        <v>72</v>
      </c>
      <c r="E66" s="79" t="s">
        <v>73</v>
      </c>
      <c r="F66" s="80">
        <f>SUM(H66:H75)</f>
        <v>97.51</v>
      </c>
      <c r="G66" s="54" t="s">
        <v>45</v>
      </c>
      <c r="H66" s="55">
        <v>9.8699999999999992</v>
      </c>
      <c r="I66" s="56">
        <v>13</v>
      </c>
      <c r="J66" s="67">
        <v>0</v>
      </c>
      <c r="K66" s="67">
        <v>0</v>
      </c>
      <c r="L66" s="67">
        <v>0</v>
      </c>
      <c r="M66" s="67">
        <v>0</v>
      </c>
      <c r="N66" s="67">
        <v>1</v>
      </c>
      <c r="O66" s="67">
        <v>0</v>
      </c>
      <c r="P66" s="67">
        <v>0</v>
      </c>
      <c r="Q66" s="67">
        <v>0</v>
      </c>
      <c r="R66" s="67">
        <v>47</v>
      </c>
      <c r="S66" s="58"/>
      <c r="T66" s="69">
        <f>SUM(F66)*17</f>
        <v>1657.67</v>
      </c>
      <c r="U66" s="69">
        <f>SUM(H66*I66+H67*I67+H68*I68+H69*I69+H70*I70+H71*I71+H72*I72+H73*I73+H75*I75)</f>
        <v>1128.8400000000001</v>
      </c>
      <c r="V66" s="70">
        <v>0</v>
      </c>
      <c r="W66" s="70">
        <v>0</v>
      </c>
      <c r="X66" s="70">
        <v>0</v>
      </c>
      <c r="Y66" s="70">
        <v>0</v>
      </c>
      <c r="Z66" s="70">
        <v>5</v>
      </c>
      <c r="AA66" s="70">
        <v>0</v>
      </c>
      <c r="AB66" s="70">
        <v>0</v>
      </c>
      <c r="AC66" s="70">
        <v>0</v>
      </c>
      <c r="AD66" s="70">
        <v>10</v>
      </c>
      <c r="AE66" s="71">
        <f>SUM(T66:AD75)</f>
        <v>2801.51</v>
      </c>
      <c r="AF66" s="36" t="s">
        <v>74</v>
      </c>
    </row>
    <row r="67" spans="1:32" x14ac:dyDescent="0.3">
      <c r="A67" s="64"/>
      <c r="B67" s="87"/>
      <c r="C67" s="88"/>
      <c r="D67" s="89"/>
      <c r="E67" s="89"/>
      <c r="F67" s="90"/>
      <c r="G67" s="72" t="s">
        <v>46</v>
      </c>
      <c r="H67" s="55">
        <v>9.27</v>
      </c>
      <c r="I67" s="56">
        <v>13</v>
      </c>
      <c r="J67" s="67"/>
      <c r="K67" s="67"/>
      <c r="L67" s="67"/>
      <c r="M67" s="67"/>
      <c r="N67" s="67"/>
      <c r="O67" s="67"/>
      <c r="P67" s="67"/>
      <c r="Q67" s="67"/>
      <c r="R67" s="67"/>
      <c r="S67" s="74"/>
      <c r="T67" s="69"/>
      <c r="U67" s="69"/>
      <c r="V67" s="70"/>
      <c r="W67" s="70"/>
      <c r="X67" s="70"/>
      <c r="Y67" s="70"/>
      <c r="Z67" s="70"/>
      <c r="AA67" s="70"/>
      <c r="AB67" s="70"/>
      <c r="AC67" s="70"/>
      <c r="AD67" s="70"/>
      <c r="AE67" s="71"/>
      <c r="AF67" s="36"/>
    </row>
    <row r="68" spans="1:32" x14ac:dyDescent="0.3">
      <c r="A68" s="64"/>
      <c r="B68" s="87"/>
      <c r="C68" s="88"/>
      <c r="D68" s="89"/>
      <c r="E68" s="89"/>
      <c r="F68" s="90"/>
      <c r="G68" s="72" t="s">
        <v>47</v>
      </c>
      <c r="H68" s="55">
        <v>10</v>
      </c>
      <c r="I68" s="56">
        <v>13</v>
      </c>
      <c r="J68" s="67"/>
      <c r="K68" s="67"/>
      <c r="L68" s="67"/>
      <c r="M68" s="67"/>
      <c r="N68" s="67"/>
      <c r="O68" s="67"/>
      <c r="P68" s="67"/>
      <c r="Q68" s="67"/>
      <c r="R68" s="67"/>
      <c r="S68" s="74"/>
      <c r="T68" s="69"/>
      <c r="U68" s="69"/>
      <c r="V68" s="70"/>
      <c r="W68" s="70"/>
      <c r="X68" s="70"/>
      <c r="Y68" s="70"/>
      <c r="Z68" s="70"/>
      <c r="AA68" s="70"/>
      <c r="AB68" s="70"/>
      <c r="AC68" s="70"/>
      <c r="AD68" s="70"/>
      <c r="AE68" s="71"/>
      <c r="AF68" s="36"/>
    </row>
    <row r="69" spans="1:32" x14ac:dyDescent="0.3">
      <c r="A69" s="64"/>
      <c r="B69" s="87"/>
      <c r="C69" s="88"/>
      <c r="D69" s="89"/>
      <c r="E69" s="89"/>
      <c r="F69" s="90"/>
      <c r="G69" s="72" t="s">
        <v>48</v>
      </c>
      <c r="H69" s="55">
        <v>9.4700000000000006</v>
      </c>
      <c r="I69" s="56">
        <v>13</v>
      </c>
      <c r="J69" s="67"/>
      <c r="K69" s="67"/>
      <c r="L69" s="67"/>
      <c r="M69" s="67"/>
      <c r="N69" s="67"/>
      <c r="O69" s="67"/>
      <c r="P69" s="67"/>
      <c r="Q69" s="67"/>
      <c r="R69" s="67"/>
      <c r="S69" s="74"/>
      <c r="T69" s="69"/>
      <c r="U69" s="69"/>
      <c r="V69" s="70"/>
      <c r="W69" s="70"/>
      <c r="X69" s="70"/>
      <c r="Y69" s="70"/>
      <c r="Z69" s="70"/>
      <c r="AA69" s="70"/>
      <c r="AB69" s="70"/>
      <c r="AC69" s="70"/>
      <c r="AD69" s="70"/>
      <c r="AE69" s="71"/>
      <c r="AF69" s="36"/>
    </row>
    <row r="70" spans="1:32" x14ac:dyDescent="0.3">
      <c r="A70" s="64"/>
      <c r="B70" s="87"/>
      <c r="C70" s="88"/>
      <c r="D70" s="89"/>
      <c r="E70" s="89"/>
      <c r="F70" s="90"/>
      <c r="G70" s="72" t="s">
        <v>49</v>
      </c>
      <c r="H70" s="55">
        <v>10</v>
      </c>
      <c r="I70" s="56">
        <v>13</v>
      </c>
      <c r="J70" s="67"/>
      <c r="K70" s="67"/>
      <c r="L70" s="67"/>
      <c r="M70" s="67"/>
      <c r="N70" s="67"/>
      <c r="O70" s="67"/>
      <c r="P70" s="67"/>
      <c r="Q70" s="67"/>
      <c r="R70" s="67"/>
      <c r="S70" s="74"/>
      <c r="T70" s="69"/>
      <c r="U70" s="69"/>
      <c r="V70" s="70"/>
      <c r="W70" s="70"/>
      <c r="X70" s="70"/>
      <c r="Y70" s="70"/>
      <c r="Z70" s="70"/>
      <c r="AA70" s="70"/>
      <c r="AB70" s="70"/>
      <c r="AC70" s="70"/>
      <c r="AD70" s="70"/>
      <c r="AE70" s="71"/>
      <c r="AF70" s="36"/>
    </row>
    <row r="71" spans="1:32" x14ac:dyDescent="0.3">
      <c r="A71" s="64"/>
      <c r="B71" s="87"/>
      <c r="C71" s="88"/>
      <c r="D71" s="89"/>
      <c r="E71" s="89"/>
      <c r="F71" s="90"/>
      <c r="G71" s="72" t="s">
        <v>50</v>
      </c>
      <c r="H71" s="55">
        <v>9.5299999999999994</v>
      </c>
      <c r="I71" s="56">
        <v>17</v>
      </c>
      <c r="J71" s="67"/>
      <c r="K71" s="67"/>
      <c r="L71" s="67"/>
      <c r="M71" s="67"/>
      <c r="N71" s="67"/>
      <c r="O71" s="67"/>
      <c r="P71" s="67"/>
      <c r="Q71" s="67"/>
      <c r="R71" s="67"/>
      <c r="S71" s="74"/>
      <c r="T71" s="69"/>
      <c r="U71" s="69"/>
      <c r="V71" s="70"/>
      <c r="W71" s="70"/>
      <c r="X71" s="70"/>
      <c r="Y71" s="70"/>
      <c r="Z71" s="70"/>
      <c r="AA71" s="70"/>
      <c r="AB71" s="70"/>
      <c r="AC71" s="70"/>
      <c r="AD71" s="70"/>
      <c r="AE71" s="71"/>
      <c r="AF71" s="36"/>
    </row>
    <row r="72" spans="1:32" x14ac:dyDescent="0.3">
      <c r="A72" s="64"/>
      <c r="B72" s="87"/>
      <c r="C72" s="88"/>
      <c r="D72" s="89"/>
      <c r="E72" s="89"/>
      <c r="F72" s="90"/>
      <c r="G72" s="72" t="s">
        <v>51</v>
      </c>
      <c r="H72" s="55">
        <v>9.6999999999999993</v>
      </c>
      <c r="I72" s="56">
        <v>17</v>
      </c>
      <c r="J72" s="67"/>
      <c r="K72" s="67"/>
      <c r="L72" s="67"/>
      <c r="M72" s="67"/>
      <c r="N72" s="67"/>
      <c r="O72" s="67"/>
      <c r="P72" s="67"/>
      <c r="Q72" s="67"/>
      <c r="R72" s="67"/>
      <c r="S72" s="74"/>
      <c r="T72" s="69"/>
      <c r="U72" s="69"/>
      <c r="V72" s="70"/>
      <c r="W72" s="70"/>
      <c r="X72" s="70"/>
      <c r="Y72" s="70"/>
      <c r="Z72" s="70"/>
      <c r="AA72" s="70"/>
      <c r="AB72" s="70"/>
      <c r="AC72" s="70"/>
      <c r="AD72" s="70"/>
      <c r="AE72" s="71"/>
      <c r="AF72" s="36"/>
    </row>
    <row r="73" spans="1:32" x14ac:dyDescent="0.3">
      <c r="A73" s="64"/>
      <c r="B73" s="87"/>
      <c r="C73" s="88"/>
      <c r="D73" s="89"/>
      <c r="E73" s="89"/>
      <c r="F73" s="90"/>
      <c r="G73" s="72" t="s">
        <v>52</v>
      </c>
      <c r="H73" s="55">
        <v>10</v>
      </c>
      <c r="I73" s="73">
        <v>17</v>
      </c>
      <c r="J73" s="67"/>
      <c r="K73" s="67"/>
      <c r="L73" s="67"/>
      <c r="M73" s="67"/>
      <c r="N73" s="67"/>
      <c r="O73" s="67"/>
      <c r="P73" s="67"/>
      <c r="Q73" s="67"/>
      <c r="R73" s="67"/>
      <c r="S73" s="74"/>
      <c r="T73" s="69"/>
      <c r="U73" s="69"/>
      <c r="V73" s="70"/>
      <c r="W73" s="70"/>
      <c r="X73" s="70"/>
      <c r="Y73" s="70"/>
      <c r="Z73" s="70"/>
      <c r="AA73" s="70"/>
      <c r="AB73" s="70"/>
      <c r="AC73" s="70"/>
      <c r="AD73" s="70"/>
      <c r="AE73" s="71"/>
      <c r="AF73" s="36"/>
    </row>
    <row r="74" spans="1:32" x14ac:dyDescent="0.3">
      <c r="A74" s="64"/>
      <c r="B74" s="87"/>
      <c r="C74" s="88"/>
      <c r="D74" s="89"/>
      <c r="E74" s="89"/>
      <c r="F74" s="90"/>
      <c r="G74" s="72" t="s">
        <v>53</v>
      </c>
      <c r="H74" s="55">
        <v>9.67</v>
      </c>
      <c r="I74" s="73">
        <v>0</v>
      </c>
      <c r="J74" s="67"/>
      <c r="K74" s="67"/>
      <c r="L74" s="67"/>
      <c r="M74" s="67"/>
      <c r="N74" s="67"/>
      <c r="O74" s="67"/>
      <c r="P74" s="67"/>
      <c r="Q74" s="67"/>
      <c r="R74" s="67"/>
      <c r="S74" s="74"/>
      <c r="T74" s="69"/>
      <c r="U74" s="69"/>
      <c r="V74" s="70"/>
      <c r="W74" s="70"/>
      <c r="X74" s="70"/>
      <c r="Y74" s="70"/>
      <c r="Z74" s="70"/>
      <c r="AA74" s="70"/>
      <c r="AB74" s="70"/>
      <c r="AC74" s="70"/>
      <c r="AD74" s="70"/>
      <c r="AE74" s="71"/>
      <c r="AF74" s="36"/>
    </row>
    <row r="75" spans="1:32" x14ac:dyDescent="0.3">
      <c r="A75" s="75"/>
      <c r="B75" s="97"/>
      <c r="C75" s="98"/>
      <c r="D75" s="99"/>
      <c r="E75" s="99"/>
      <c r="F75" s="100"/>
      <c r="G75" s="72" t="s">
        <v>54</v>
      </c>
      <c r="H75" s="55">
        <v>10</v>
      </c>
      <c r="I75" s="73">
        <v>0</v>
      </c>
      <c r="J75" s="67"/>
      <c r="K75" s="67"/>
      <c r="L75" s="67"/>
      <c r="M75" s="67"/>
      <c r="N75" s="67"/>
      <c r="O75" s="67"/>
      <c r="P75" s="67"/>
      <c r="Q75" s="67"/>
      <c r="R75" s="67"/>
      <c r="S75" s="74"/>
      <c r="T75" s="69"/>
      <c r="U75" s="69"/>
      <c r="V75" s="70"/>
      <c r="W75" s="70"/>
      <c r="X75" s="70"/>
      <c r="Y75" s="70"/>
      <c r="Z75" s="70"/>
      <c r="AA75" s="70"/>
      <c r="AB75" s="70"/>
      <c r="AC75" s="70"/>
      <c r="AD75" s="70"/>
      <c r="AE75" s="71"/>
      <c r="AF75" s="36"/>
    </row>
    <row r="76" spans="1:32" x14ac:dyDescent="0.3">
      <c r="A76" s="48">
        <v>7</v>
      </c>
      <c r="B76" s="65" t="s">
        <v>55</v>
      </c>
      <c r="C76" s="66" t="s">
        <v>75</v>
      </c>
      <c r="D76" s="67" t="s">
        <v>76</v>
      </c>
      <c r="E76" s="67" t="s">
        <v>77</v>
      </c>
      <c r="F76" s="68">
        <f>SUM(H76:H85)</f>
        <v>97.51</v>
      </c>
      <c r="G76" s="54" t="s">
        <v>45</v>
      </c>
      <c r="H76" s="55">
        <v>9.8699999999999992</v>
      </c>
      <c r="I76" s="56">
        <v>13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59</v>
      </c>
      <c r="S76" s="58"/>
      <c r="T76" s="69">
        <f>SUM(F76)*17</f>
        <v>1657.67</v>
      </c>
      <c r="U76" s="69">
        <f>SUM(H76)*I76+H77*I77+H78*I78+H79*I79+H80*I80+H81*I81+H82*I82+H83*I83</f>
        <v>1011.9200000000001</v>
      </c>
      <c r="V76" s="70">
        <v>0</v>
      </c>
      <c r="W76" s="70">
        <v>0</v>
      </c>
      <c r="X76" s="70">
        <v>0</v>
      </c>
      <c r="Y76" s="70">
        <v>0</v>
      </c>
      <c r="Z76" s="70">
        <v>0</v>
      </c>
      <c r="AA76" s="70">
        <v>0</v>
      </c>
      <c r="AB76" s="70">
        <v>0</v>
      </c>
      <c r="AC76" s="70">
        <v>0</v>
      </c>
      <c r="AD76" s="70">
        <v>20</v>
      </c>
      <c r="AE76" s="71">
        <f>SUM(T76:AD85)</f>
        <v>2689.59</v>
      </c>
      <c r="AF76" s="36" t="s">
        <v>44</v>
      </c>
    </row>
    <row r="77" spans="1:32" x14ac:dyDescent="0.3">
      <c r="A77" s="64"/>
      <c r="B77" s="65"/>
      <c r="C77" s="66"/>
      <c r="D77" s="67"/>
      <c r="E77" s="67"/>
      <c r="F77" s="68"/>
      <c r="G77" s="72" t="s">
        <v>46</v>
      </c>
      <c r="H77" s="55">
        <v>9.27</v>
      </c>
      <c r="I77" s="56">
        <v>13</v>
      </c>
      <c r="J77" s="67"/>
      <c r="K77" s="67"/>
      <c r="L77" s="67"/>
      <c r="M77" s="67"/>
      <c r="N77" s="67"/>
      <c r="O77" s="67"/>
      <c r="P77" s="67"/>
      <c r="Q77" s="67"/>
      <c r="R77" s="67"/>
      <c r="S77" s="74"/>
      <c r="T77" s="69"/>
      <c r="U77" s="69"/>
      <c r="V77" s="70"/>
      <c r="W77" s="70"/>
      <c r="X77" s="70"/>
      <c r="Y77" s="70"/>
      <c r="Z77" s="70"/>
      <c r="AA77" s="70"/>
      <c r="AB77" s="70"/>
      <c r="AC77" s="70"/>
      <c r="AD77" s="70"/>
      <c r="AE77" s="71"/>
      <c r="AF77" s="36"/>
    </row>
    <row r="78" spans="1:32" x14ac:dyDescent="0.3">
      <c r="A78" s="64"/>
      <c r="B78" s="65"/>
      <c r="C78" s="66"/>
      <c r="D78" s="67"/>
      <c r="E78" s="67"/>
      <c r="F78" s="68"/>
      <c r="G78" s="72" t="s">
        <v>47</v>
      </c>
      <c r="H78" s="55">
        <v>10</v>
      </c>
      <c r="I78" s="56">
        <v>13</v>
      </c>
      <c r="J78" s="67"/>
      <c r="K78" s="67"/>
      <c r="L78" s="67"/>
      <c r="M78" s="67"/>
      <c r="N78" s="67"/>
      <c r="O78" s="67"/>
      <c r="P78" s="67"/>
      <c r="Q78" s="67"/>
      <c r="R78" s="67"/>
      <c r="S78" s="74"/>
      <c r="T78" s="69"/>
      <c r="U78" s="69"/>
      <c r="V78" s="70"/>
      <c r="W78" s="70"/>
      <c r="X78" s="70"/>
      <c r="Y78" s="70"/>
      <c r="Z78" s="70"/>
      <c r="AA78" s="70"/>
      <c r="AB78" s="70"/>
      <c r="AC78" s="70"/>
      <c r="AD78" s="70"/>
      <c r="AE78" s="71"/>
      <c r="AF78" s="36"/>
    </row>
    <row r="79" spans="1:32" x14ac:dyDescent="0.3">
      <c r="A79" s="64"/>
      <c r="B79" s="65"/>
      <c r="C79" s="66"/>
      <c r="D79" s="67"/>
      <c r="E79" s="67"/>
      <c r="F79" s="68"/>
      <c r="G79" s="72" t="s">
        <v>48</v>
      </c>
      <c r="H79" s="55">
        <v>9.4700000000000006</v>
      </c>
      <c r="I79" s="56">
        <v>13</v>
      </c>
      <c r="J79" s="67"/>
      <c r="K79" s="67"/>
      <c r="L79" s="67"/>
      <c r="M79" s="67"/>
      <c r="N79" s="67"/>
      <c r="O79" s="67"/>
      <c r="P79" s="67"/>
      <c r="Q79" s="67"/>
      <c r="R79" s="67"/>
      <c r="S79" s="74"/>
      <c r="T79" s="69"/>
      <c r="U79" s="69"/>
      <c r="V79" s="70"/>
      <c r="W79" s="70"/>
      <c r="X79" s="70"/>
      <c r="Y79" s="70"/>
      <c r="Z79" s="70"/>
      <c r="AA79" s="70"/>
      <c r="AB79" s="70"/>
      <c r="AC79" s="70"/>
      <c r="AD79" s="70"/>
      <c r="AE79" s="71"/>
      <c r="AF79" s="36"/>
    </row>
    <row r="80" spans="1:32" x14ac:dyDescent="0.3">
      <c r="A80" s="64"/>
      <c r="B80" s="65"/>
      <c r="C80" s="66"/>
      <c r="D80" s="67"/>
      <c r="E80" s="67"/>
      <c r="F80" s="68"/>
      <c r="G80" s="72" t="s">
        <v>49</v>
      </c>
      <c r="H80" s="55">
        <v>10</v>
      </c>
      <c r="I80" s="56">
        <v>13</v>
      </c>
      <c r="J80" s="67"/>
      <c r="K80" s="67"/>
      <c r="L80" s="67"/>
      <c r="M80" s="67"/>
      <c r="N80" s="67"/>
      <c r="O80" s="67"/>
      <c r="P80" s="67"/>
      <c r="Q80" s="67"/>
      <c r="R80" s="67"/>
      <c r="S80" s="74"/>
      <c r="T80" s="69"/>
      <c r="U80" s="69"/>
      <c r="V80" s="70"/>
      <c r="W80" s="70"/>
      <c r="X80" s="70"/>
      <c r="Y80" s="70"/>
      <c r="Z80" s="70"/>
      <c r="AA80" s="70"/>
      <c r="AB80" s="70"/>
      <c r="AC80" s="70"/>
      <c r="AD80" s="70"/>
      <c r="AE80" s="71"/>
      <c r="AF80" s="36"/>
    </row>
    <row r="81" spans="1:32" x14ac:dyDescent="0.3">
      <c r="A81" s="64"/>
      <c r="B81" s="65"/>
      <c r="C81" s="66"/>
      <c r="D81" s="67"/>
      <c r="E81" s="67"/>
      <c r="F81" s="68"/>
      <c r="G81" s="72" t="s">
        <v>50</v>
      </c>
      <c r="H81" s="55">
        <v>9.5299999999999994</v>
      </c>
      <c r="I81" s="56">
        <v>13</v>
      </c>
      <c r="J81" s="67"/>
      <c r="K81" s="67"/>
      <c r="L81" s="67"/>
      <c r="M81" s="67"/>
      <c r="N81" s="67"/>
      <c r="O81" s="67"/>
      <c r="P81" s="67"/>
      <c r="Q81" s="67"/>
      <c r="R81" s="67"/>
      <c r="S81" s="74"/>
      <c r="T81" s="69"/>
      <c r="U81" s="69"/>
      <c r="V81" s="70"/>
      <c r="W81" s="70"/>
      <c r="X81" s="70"/>
      <c r="Y81" s="70"/>
      <c r="Z81" s="70"/>
      <c r="AA81" s="70"/>
      <c r="AB81" s="70"/>
      <c r="AC81" s="70"/>
      <c r="AD81" s="70"/>
      <c r="AE81" s="71"/>
      <c r="AF81" s="36"/>
    </row>
    <row r="82" spans="1:32" x14ac:dyDescent="0.3">
      <c r="A82" s="64"/>
      <c r="B82" s="65"/>
      <c r="C82" s="66"/>
      <c r="D82" s="67"/>
      <c r="E82" s="67"/>
      <c r="F82" s="68"/>
      <c r="G82" s="72" t="s">
        <v>51</v>
      </c>
      <c r="H82" s="55">
        <v>9.6999999999999993</v>
      </c>
      <c r="I82" s="56">
        <v>13</v>
      </c>
      <c r="J82" s="67"/>
      <c r="K82" s="67"/>
      <c r="L82" s="67"/>
      <c r="M82" s="67"/>
      <c r="N82" s="67"/>
      <c r="O82" s="67"/>
      <c r="P82" s="67"/>
      <c r="Q82" s="67"/>
      <c r="R82" s="67"/>
      <c r="S82" s="74"/>
      <c r="T82" s="69"/>
      <c r="U82" s="69"/>
      <c r="V82" s="70"/>
      <c r="W82" s="70"/>
      <c r="X82" s="70"/>
      <c r="Y82" s="70"/>
      <c r="Z82" s="70"/>
      <c r="AA82" s="70"/>
      <c r="AB82" s="70"/>
      <c r="AC82" s="70"/>
      <c r="AD82" s="70"/>
      <c r="AE82" s="71"/>
      <c r="AF82" s="36"/>
    </row>
    <row r="83" spans="1:32" x14ac:dyDescent="0.3">
      <c r="A83" s="64"/>
      <c r="B83" s="65"/>
      <c r="C83" s="66"/>
      <c r="D83" s="67"/>
      <c r="E83" s="67"/>
      <c r="F83" s="68"/>
      <c r="G83" s="72" t="s">
        <v>52</v>
      </c>
      <c r="H83" s="55">
        <v>10</v>
      </c>
      <c r="I83" s="73">
        <v>13</v>
      </c>
      <c r="J83" s="67"/>
      <c r="K83" s="67"/>
      <c r="L83" s="67"/>
      <c r="M83" s="67"/>
      <c r="N83" s="67"/>
      <c r="O83" s="67"/>
      <c r="P83" s="67"/>
      <c r="Q83" s="67"/>
      <c r="R83" s="67"/>
      <c r="S83" s="74"/>
      <c r="T83" s="69"/>
      <c r="U83" s="69"/>
      <c r="V83" s="70"/>
      <c r="W83" s="70"/>
      <c r="X83" s="70"/>
      <c r="Y83" s="70"/>
      <c r="Z83" s="70"/>
      <c r="AA83" s="70"/>
      <c r="AB83" s="70"/>
      <c r="AC83" s="70"/>
      <c r="AD83" s="70"/>
      <c r="AE83" s="71"/>
      <c r="AF83" s="36"/>
    </row>
    <row r="84" spans="1:32" x14ac:dyDescent="0.3">
      <c r="A84" s="64"/>
      <c r="B84" s="65"/>
      <c r="C84" s="66"/>
      <c r="D84" s="67"/>
      <c r="E84" s="67"/>
      <c r="F84" s="68"/>
      <c r="G84" s="72" t="s">
        <v>53</v>
      </c>
      <c r="H84" s="55">
        <v>9.67</v>
      </c>
      <c r="I84" s="73">
        <v>0</v>
      </c>
      <c r="J84" s="67"/>
      <c r="K84" s="67"/>
      <c r="L84" s="67"/>
      <c r="M84" s="67"/>
      <c r="N84" s="67"/>
      <c r="O84" s="67"/>
      <c r="P84" s="67"/>
      <c r="Q84" s="67"/>
      <c r="R84" s="67"/>
      <c r="S84" s="74"/>
      <c r="T84" s="69"/>
      <c r="U84" s="69"/>
      <c r="V84" s="70"/>
      <c r="W84" s="70"/>
      <c r="X84" s="70"/>
      <c r="Y84" s="70"/>
      <c r="Z84" s="70"/>
      <c r="AA84" s="70"/>
      <c r="AB84" s="70"/>
      <c r="AC84" s="70"/>
      <c r="AD84" s="70"/>
      <c r="AE84" s="71"/>
      <c r="AF84" s="36"/>
    </row>
    <row r="85" spans="1:32" x14ac:dyDescent="0.3">
      <c r="A85" s="75"/>
      <c r="B85" s="65"/>
      <c r="C85" s="66"/>
      <c r="D85" s="67"/>
      <c r="E85" s="67"/>
      <c r="F85" s="68"/>
      <c r="G85" s="72" t="s">
        <v>54</v>
      </c>
      <c r="H85" s="55">
        <v>10</v>
      </c>
      <c r="I85" s="73">
        <v>0</v>
      </c>
      <c r="J85" s="67"/>
      <c r="K85" s="67"/>
      <c r="L85" s="67"/>
      <c r="M85" s="67"/>
      <c r="N85" s="67"/>
      <c r="O85" s="67"/>
      <c r="P85" s="67"/>
      <c r="Q85" s="67"/>
      <c r="R85" s="67"/>
      <c r="S85" s="74"/>
      <c r="T85" s="69"/>
      <c r="U85" s="69"/>
      <c r="V85" s="70"/>
      <c r="W85" s="70"/>
      <c r="X85" s="70"/>
      <c r="Y85" s="70"/>
      <c r="Z85" s="70"/>
      <c r="AA85" s="70"/>
      <c r="AB85" s="70"/>
      <c r="AC85" s="70"/>
      <c r="AD85" s="70"/>
      <c r="AE85" s="71"/>
      <c r="AF85" s="36"/>
    </row>
    <row r="86" spans="1:32" x14ac:dyDescent="0.3">
      <c r="A86" s="48">
        <v>8</v>
      </c>
      <c r="B86" s="65" t="s">
        <v>56</v>
      </c>
      <c r="C86" s="66" t="s">
        <v>72</v>
      </c>
      <c r="D86" s="67" t="s">
        <v>76</v>
      </c>
      <c r="E86" s="67" t="s">
        <v>78</v>
      </c>
      <c r="F86" s="68">
        <f>SUM(H86:H95)</f>
        <v>97.51</v>
      </c>
      <c r="G86" s="54" t="s">
        <v>45</v>
      </c>
      <c r="H86" s="55">
        <v>9.8699999999999992</v>
      </c>
      <c r="I86" s="56">
        <v>12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54</v>
      </c>
      <c r="S86" s="58"/>
      <c r="T86" s="69">
        <f>SUM(F86)*17</f>
        <v>1657.67</v>
      </c>
      <c r="U86" s="69">
        <f>SUM(H86)*I86+H87*I87+H88*I88+H89*I89+H90*I90+H91*I91+H92*I92+H93*I93+H95*I95</f>
        <v>934.08</v>
      </c>
      <c r="V86" s="70">
        <v>0</v>
      </c>
      <c r="W86" s="70">
        <v>0</v>
      </c>
      <c r="X86" s="70">
        <v>0</v>
      </c>
      <c r="Y86" s="70">
        <v>0</v>
      </c>
      <c r="Z86" s="70">
        <v>0</v>
      </c>
      <c r="AA86" s="70">
        <v>0</v>
      </c>
      <c r="AB86" s="70">
        <v>0</v>
      </c>
      <c r="AC86" s="70">
        <v>0</v>
      </c>
      <c r="AD86" s="70">
        <v>20</v>
      </c>
      <c r="AE86" s="71">
        <f>SUM(T86:AD95)</f>
        <v>2611.75</v>
      </c>
      <c r="AF86" s="36" t="s">
        <v>44</v>
      </c>
    </row>
    <row r="87" spans="1:32" x14ac:dyDescent="0.3">
      <c r="A87" s="64"/>
      <c r="B87" s="65"/>
      <c r="C87" s="66"/>
      <c r="D87" s="67"/>
      <c r="E87" s="67"/>
      <c r="F87" s="68"/>
      <c r="G87" s="72" t="s">
        <v>46</v>
      </c>
      <c r="H87" s="55">
        <v>9.27</v>
      </c>
      <c r="I87" s="56">
        <v>12</v>
      </c>
      <c r="J87" s="67"/>
      <c r="K87" s="67"/>
      <c r="L87" s="67"/>
      <c r="M87" s="67"/>
      <c r="N87" s="67"/>
      <c r="O87" s="67"/>
      <c r="P87" s="67"/>
      <c r="Q87" s="67"/>
      <c r="R87" s="67"/>
      <c r="S87" s="74"/>
      <c r="T87" s="69"/>
      <c r="U87" s="69"/>
      <c r="V87" s="70"/>
      <c r="W87" s="70"/>
      <c r="X87" s="70"/>
      <c r="Y87" s="70"/>
      <c r="Z87" s="70"/>
      <c r="AA87" s="70"/>
      <c r="AB87" s="70"/>
      <c r="AC87" s="70"/>
      <c r="AD87" s="70"/>
      <c r="AE87" s="71"/>
      <c r="AF87" s="36"/>
    </row>
    <row r="88" spans="1:32" x14ac:dyDescent="0.3">
      <c r="A88" s="64"/>
      <c r="B88" s="65"/>
      <c r="C88" s="66"/>
      <c r="D88" s="67"/>
      <c r="E88" s="67"/>
      <c r="F88" s="68"/>
      <c r="G88" s="72" t="s">
        <v>47</v>
      </c>
      <c r="H88" s="55">
        <v>10</v>
      </c>
      <c r="I88" s="56">
        <v>12</v>
      </c>
      <c r="J88" s="67"/>
      <c r="K88" s="67"/>
      <c r="L88" s="67"/>
      <c r="M88" s="67"/>
      <c r="N88" s="67"/>
      <c r="O88" s="67"/>
      <c r="P88" s="67"/>
      <c r="Q88" s="67"/>
      <c r="R88" s="67"/>
      <c r="S88" s="74"/>
      <c r="T88" s="69"/>
      <c r="U88" s="69"/>
      <c r="V88" s="70"/>
      <c r="W88" s="70"/>
      <c r="X88" s="70"/>
      <c r="Y88" s="70"/>
      <c r="Z88" s="70"/>
      <c r="AA88" s="70"/>
      <c r="AB88" s="70"/>
      <c r="AC88" s="70"/>
      <c r="AD88" s="70"/>
      <c r="AE88" s="71"/>
      <c r="AF88" s="36"/>
    </row>
    <row r="89" spans="1:32" x14ac:dyDescent="0.3">
      <c r="A89" s="64"/>
      <c r="B89" s="65"/>
      <c r="C89" s="66"/>
      <c r="D89" s="67"/>
      <c r="E89" s="67"/>
      <c r="F89" s="68"/>
      <c r="G89" s="72" t="s">
        <v>48</v>
      </c>
      <c r="H89" s="55">
        <v>9.4700000000000006</v>
      </c>
      <c r="I89" s="56">
        <v>12</v>
      </c>
      <c r="J89" s="67"/>
      <c r="K89" s="67"/>
      <c r="L89" s="67"/>
      <c r="M89" s="67"/>
      <c r="N89" s="67"/>
      <c r="O89" s="67"/>
      <c r="P89" s="67"/>
      <c r="Q89" s="67"/>
      <c r="R89" s="67"/>
      <c r="S89" s="74"/>
      <c r="T89" s="69"/>
      <c r="U89" s="69"/>
      <c r="V89" s="70"/>
      <c r="W89" s="70"/>
      <c r="X89" s="70"/>
      <c r="Y89" s="70"/>
      <c r="Z89" s="70"/>
      <c r="AA89" s="70"/>
      <c r="AB89" s="70"/>
      <c r="AC89" s="70"/>
      <c r="AD89" s="70"/>
      <c r="AE89" s="71"/>
      <c r="AF89" s="36"/>
    </row>
    <row r="90" spans="1:32" x14ac:dyDescent="0.3">
      <c r="A90" s="64"/>
      <c r="B90" s="65"/>
      <c r="C90" s="66"/>
      <c r="D90" s="67"/>
      <c r="E90" s="67"/>
      <c r="F90" s="68"/>
      <c r="G90" s="72" t="s">
        <v>49</v>
      </c>
      <c r="H90" s="55">
        <v>10</v>
      </c>
      <c r="I90" s="56">
        <v>12</v>
      </c>
      <c r="J90" s="67"/>
      <c r="K90" s="67"/>
      <c r="L90" s="67"/>
      <c r="M90" s="67"/>
      <c r="N90" s="67"/>
      <c r="O90" s="67"/>
      <c r="P90" s="67"/>
      <c r="Q90" s="67"/>
      <c r="R90" s="67"/>
      <c r="S90" s="74"/>
      <c r="T90" s="69"/>
      <c r="U90" s="69"/>
      <c r="V90" s="70"/>
      <c r="W90" s="70"/>
      <c r="X90" s="70"/>
      <c r="Y90" s="70"/>
      <c r="Z90" s="70"/>
      <c r="AA90" s="70"/>
      <c r="AB90" s="70"/>
      <c r="AC90" s="70"/>
      <c r="AD90" s="70"/>
      <c r="AE90" s="71"/>
      <c r="AF90" s="36"/>
    </row>
    <row r="91" spans="1:32" x14ac:dyDescent="0.3">
      <c r="A91" s="64"/>
      <c r="B91" s="65"/>
      <c r="C91" s="66"/>
      <c r="D91" s="67"/>
      <c r="E91" s="67"/>
      <c r="F91" s="68"/>
      <c r="G91" s="72" t="s">
        <v>50</v>
      </c>
      <c r="H91" s="55">
        <v>9.5299999999999994</v>
      </c>
      <c r="I91" s="56">
        <v>12</v>
      </c>
      <c r="J91" s="67"/>
      <c r="K91" s="67"/>
      <c r="L91" s="67"/>
      <c r="M91" s="67"/>
      <c r="N91" s="67"/>
      <c r="O91" s="67"/>
      <c r="P91" s="67"/>
      <c r="Q91" s="67"/>
      <c r="R91" s="67"/>
      <c r="S91" s="74"/>
      <c r="T91" s="69"/>
      <c r="U91" s="69"/>
      <c r="V91" s="70"/>
      <c r="W91" s="70"/>
      <c r="X91" s="70"/>
      <c r="Y91" s="70"/>
      <c r="Z91" s="70"/>
      <c r="AA91" s="70"/>
      <c r="AB91" s="70"/>
      <c r="AC91" s="70"/>
      <c r="AD91" s="70"/>
      <c r="AE91" s="71"/>
      <c r="AF91" s="36"/>
    </row>
    <row r="92" spans="1:32" x14ac:dyDescent="0.3">
      <c r="A92" s="64"/>
      <c r="B92" s="65"/>
      <c r="C92" s="66"/>
      <c r="D92" s="67"/>
      <c r="E92" s="67"/>
      <c r="F92" s="68"/>
      <c r="G92" s="72" t="s">
        <v>51</v>
      </c>
      <c r="H92" s="55">
        <v>9.6999999999999993</v>
      </c>
      <c r="I92" s="56">
        <v>12</v>
      </c>
      <c r="J92" s="67"/>
      <c r="K92" s="67"/>
      <c r="L92" s="67"/>
      <c r="M92" s="67"/>
      <c r="N92" s="67"/>
      <c r="O92" s="67"/>
      <c r="P92" s="67"/>
      <c r="Q92" s="67"/>
      <c r="R92" s="67"/>
      <c r="S92" s="74"/>
      <c r="T92" s="69"/>
      <c r="U92" s="69"/>
      <c r="V92" s="70"/>
      <c r="W92" s="70"/>
      <c r="X92" s="70"/>
      <c r="Y92" s="70"/>
      <c r="Z92" s="70"/>
      <c r="AA92" s="70"/>
      <c r="AB92" s="70"/>
      <c r="AC92" s="70"/>
      <c r="AD92" s="70"/>
      <c r="AE92" s="71"/>
      <c r="AF92" s="36"/>
    </row>
    <row r="93" spans="1:32" x14ac:dyDescent="0.3">
      <c r="A93" s="64"/>
      <c r="B93" s="65"/>
      <c r="C93" s="66"/>
      <c r="D93" s="67"/>
      <c r="E93" s="67"/>
      <c r="F93" s="68"/>
      <c r="G93" s="72" t="s">
        <v>52</v>
      </c>
      <c r="H93" s="55">
        <v>10</v>
      </c>
      <c r="I93" s="73">
        <v>12</v>
      </c>
      <c r="J93" s="67"/>
      <c r="K93" s="67"/>
      <c r="L93" s="67"/>
      <c r="M93" s="67"/>
      <c r="N93" s="67"/>
      <c r="O93" s="67"/>
      <c r="P93" s="67"/>
      <c r="Q93" s="67"/>
      <c r="R93" s="67"/>
      <c r="S93" s="74"/>
      <c r="T93" s="69"/>
      <c r="U93" s="69"/>
      <c r="V93" s="70"/>
      <c r="W93" s="70"/>
      <c r="X93" s="70"/>
      <c r="Y93" s="70"/>
      <c r="Z93" s="70"/>
      <c r="AA93" s="70"/>
      <c r="AB93" s="70"/>
      <c r="AC93" s="70"/>
      <c r="AD93" s="70"/>
      <c r="AE93" s="71"/>
      <c r="AF93" s="36"/>
    </row>
    <row r="94" spans="1:32" x14ac:dyDescent="0.3">
      <c r="A94" s="64"/>
      <c r="B94" s="65"/>
      <c r="C94" s="66"/>
      <c r="D94" s="67"/>
      <c r="E94" s="67"/>
      <c r="F94" s="68"/>
      <c r="G94" s="72" t="s">
        <v>53</v>
      </c>
      <c r="H94" s="55">
        <v>9.67</v>
      </c>
      <c r="I94" s="73">
        <v>0</v>
      </c>
      <c r="J94" s="67"/>
      <c r="K94" s="67"/>
      <c r="L94" s="67"/>
      <c r="M94" s="67"/>
      <c r="N94" s="67"/>
      <c r="O94" s="67"/>
      <c r="P94" s="67"/>
      <c r="Q94" s="67"/>
      <c r="R94" s="67"/>
      <c r="S94" s="74"/>
      <c r="T94" s="69"/>
      <c r="U94" s="69"/>
      <c r="V94" s="70"/>
      <c r="W94" s="70"/>
      <c r="X94" s="70"/>
      <c r="Y94" s="70"/>
      <c r="Z94" s="70"/>
      <c r="AA94" s="70"/>
      <c r="AB94" s="70"/>
      <c r="AC94" s="70"/>
      <c r="AD94" s="70"/>
      <c r="AE94" s="71"/>
      <c r="AF94" s="36"/>
    </row>
    <row r="95" spans="1:32" x14ac:dyDescent="0.3">
      <c r="A95" s="75"/>
      <c r="B95" s="65"/>
      <c r="C95" s="66"/>
      <c r="D95" s="67"/>
      <c r="E95" s="67"/>
      <c r="F95" s="68"/>
      <c r="G95" s="72" t="s">
        <v>54</v>
      </c>
      <c r="H95" s="55">
        <v>10</v>
      </c>
      <c r="I95" s="73">
        <v>0</v>
      </c>
      <c r="J95" s="67"/>
      <c r="K95" s="67"/>
      <c r="L95" s="67"/>
      <c r="M95" s="67"/>
      <c r="N95" s="67"/>
      <c r="O95" s="67"/>
      <c r="P95" s="67"/>
      <c r="Q95" s="67"/>
      <c r="R95" s="67"/>
      <c r="S95" s="74"/>
      <c r="T95" s="69"/>
      <c r="U95" s="69"/>
      <c r="V95" s="70"/>
      <c r="W95" s="70"/>
      <c r="X95" s="70"/>
      <c r="Y95" s="70"/>
      <c r="Z95" s="70"/>
      <c r="AA95" s="70"/>
      <c r="AB95" s="70"/>
      <c r="AC95" s="70"/>
      <c r="AD95" s="70"/>
      <c r="AE95" s="71"/>
      <c r="AF95" s="36"/>
    </row>
    <row r="96" spans="1:32" x14ac:dyDescent="0.3">
      <c r="A96" s="106">
        <v>9</v>
      </c>
      <c r="B96" s="65" t="s">
        <v>79</v>
      </c>
      <c r="C96" s="66" t="s">
        <v>62</v>
      </c>
      <c r="D96" s="67" t="s">
        <v>41</v>
      </c>
      <c r="E96" s="67" t="s">
        <v>80</v>
      </c>
      <c r="F96" s="68">
        <f>SUM(H96:H104)</f>
        <v>87.64</v>
      </c>
      <c r="G96" s="72" t="s">
        <v>46</v>
      </c>
      <c r="H96" s="55">
        <v>9.4</v>
      </c>
      <c r="I96" s="56">
        <v>13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58</v>
      </c>
      <c r="S96" s="74"/>
      <c r="T96" s="69">
        <f>SUM(F96)*17</f>
        <v>1489.88</v>
      </c>
      <c r="U96" s="69">
        <f>SUM(H96*I96+H97*I97+H98*I98+H99*I99+H100*I100+H101*I101+H102*I102+H104*I104)</f>
        <v>883.61</v>
      </c>
      <c r="V96" s="70">
        <v>0</v>
      </c>
      <c r="W96" s="70">
        <v>0</v>
      </c>
      <c r="X96" s="70">
        <v>0</v>
      </c>
      <c r="Y96" s="70">
        <v>0</v>
      </c>
      <c r="Z96" s="70">
        <v>0</v>
      </c>
      <c r="AA96" s="70">
        <v>0</v>
      </c>
      <c r="AB96" s="70">
        <v>0</v>
      </c>
      <c r="AC96" s="70">
        <v>0</v>
      </c>
      <c r="AD96" s="70">
        <v>20</v>
      </c>
      <c r="AE96" s="71">
        <f>SUM(T96:AD104)</f>
        <v>2393.4900000000002</v>
      </c>
      <c r="AF96" s="108" t="s">
        <v>44</v>
      </c>
    </row>
    <row r="97" spans="1:32" x14ac:dyDescent="0.3">
      <c r="A97" s="64"/>
      <c r="B97" s="65"/>
      <c r="C97" s="66"/>
      <c r="D97" s="67"/>
      <c r="E97" s="67"/>
      <c r="F97" s="68"/>
      <c r="G97" s="72" t="s">
        <v>47</v>
      </c>
      <c r="H97" s="55">
        <v>10</v>
      </c>
      <c r="I97" s="56">
        <v>13</v>
      </c>
      <c r="J97" s="67"/>
      <c r="K97" s="67"/>
      <c r="L97" s="67"/>
      <c r="M97" s="67"/>
      <c r="N97" s="67"/>
      <c r="O97" s="67"/>
      <c r="P97" s="67"/>
      <c r="Q97" s="67"/>
      <c r="R97" s="67"/>
      <c r="S97" s="74"/>
      <c r="T97" s="69"/>
      <c r="U97" s="69"/>
      <c r="V97" s="70"/>
      <c r="W97" s="70"/>
      <c r="X97" s="70"/>
      <c r="Y97" s="70"/>
      <c r="Z97" s="70"/>
      <c r="AA97" s="70"/>
      <c r="AB97" s="70"/>
      <c r="AC97" s="70"/>
      <c r="AD97" s="70"/>
      <c r="AE97" s="71"/>
      <c r="AF97" s="95"/>
    </row>
    <row r="98" spans="1:32" x14ac:dyDescent="0.3">
      <c r="A98" s="64"/>
      <c r="B98" s="65"/>
      <c r="C98" s="66"/>
      <c r="D98" s="67"/>
      <c r="E98" s="67"/>
      <c r="F98" s="68"/>
      <c r="G98" s="72" t="s">
        <v>48</v>
      </c>
      <c r="H98" s="55">
        <v>9.4700000000000006</v>
      </c>
      <c r="I98" s="56">
        <v>13</v>
      </c>
      <c r="J98" s="67"/>
      <c r="K98" s="67"/>
      <c r="L98" s="67"/>
      <c r="M98" s="67"/>
      <c r="N98" s="67"/>
      <c r="O98" s="67"/>
      <c r="P98" s="67"/>
      <c r="Q98" s="67"/>
      <c r="R98" s="67"/>
      <c r="S98" s="74"/>
      <c r="T98" s="69"/>
      <c r="U98" s="69"/>
      <c r="V98" s="70"/>
      <c r="W98" s="70"/>
      <c r="X98" s="70"/>
      <c r="Y98" s="70"/>
      <c r="Z98" s="70"/>
      <c r="AA98" s="70"/>
      <c r="AB98" s="70"/>
      <c r="AC98" s="70"/>
      <c r="AD98" s="70"/>
      <c r="AE98" s="71"/>
      <c r="AF98" s="95"/>
    </row>
    <row r="99" spans="1:32" x14ac:dyDescent="0.3">
      <c r="A99" s="64"/>
      <c r="B99" s="65"/>
      <c r="C99" s="66"/>
      <c r="D99" s="67"/>
      <c r="E99" s="67"/>
      <c r="F99" s="68"/>
      <c r="G99" s="72" t="s">
        <v>49</v>
      </c>
      <c r="H99" s="55">
        <v>10</v>
      </c>
      <c r="I99" s="56">
        <v>13</v>
      </c>
      <c r="J99" s="67"/>
      <c r="K99" s="67"/>
      <c r="L99" s="67"/>
      <c r="M99" s="67"/>
      <c r="N99" s="67"/>
      <c r="O99" s="67"/>
      <c r="P99" s="67"/>
      <c r="Q99" s="67"/>
      <c r="R99" s="67"/>
      <c r="S99" s="74"/>
      <c r="T99" s="69"/>
      <c r="U99" s="69"/>
      <c r="V99" s="70"/>
      <c r="W99" s="70"/>
      <c r="X99" s="70"/>
      <c r="Y99" s="70"/>
      <c r="Z99" s="70"/>
      <c r="AA99" s="70"/>
      <c r="AB99" s="70"/>
      <c r="AC99" s="70"/>
      <c r="AD99" s="70"/>
      <c r="AE99" s="71"/>
      <c r="AF99" s="95"/>
    </row>
    <row r="100" spans="1:32" x14ac:dyDescent="0.3">
      <c r="A100" s="64"/>
      <c r="B100" s="65"/>
      <c r="C100" s="66"/>
      <c r="D100" s="67"/>
      <c r="E100" s="67"/>
      <c r="F100" s="68"/>
      <c r="G100" s="72" t="s">
        <v>50</v>
      </c>
      <c r="H100" s="55">
        <v>9.5299999999999994</v>
      </c>
      <c r="I100" s="56">
        <v>13</v>
      </c>
      <c r="J100" s="67"/>
      <c r="K100" s="67"/>
      <c r="L100" s="67"/>
      <c r="M100" s="67"/>
      <c r="N100" s="67"/>
      <c r="O100" s="67"/>
      <c r="P100" s="67"/>
      <c r="Q100" s="67"/>
      <c r="R100" s="67"/>
      <c r="S100" s="74"/>
      <c r="T100" s="69"/>
      <c r="U100" s="69"/>
      <c r="V100" s="70"/>
      <c r="W100" s="70"/>
      <c r="X100" s="70"/>
      <c r="Y100" s="70"/>
      <c r="Z100" s="70"/>
      <c r="AA100" s="70"/>
      <c r="AB100" s="70"/>
      <c r="AC100" s="70"/>
      <c r="AD100" s="70"/>
      <c r="AE100" s="71"/>
      <c r="AF100" s="95"/>
    </row>
    <row r="101" spans="1:32" x14ac:dyDescent="0.3">
      <c r="A101" s="64"/>
      <c r="B101" s="65"/>
      <c r="C101" s="66"/>
      <c r="D101" s="67"/>
      <c r="E101" s="67"/>
      <c r="F101" s="68"/>
      <c r="G101" s="72" t="s">
        <v>51</v>
      </c>
      <c r="H101" s="55">
        <v>9.57</v>
      </c>
      <c r="I101" s="56">
        <v>13</v>
      </c>
      <c r="J101" s="67"/>
      <c r="K101" s="67"/>
      <c r="L101" s="67"/>
      <c r="M101" s="67"/>
      <c r="N101" s="67"/>
      <c r="O101" s="67"/>
      <c r="P101" s="67"/>
      <c r="Q101" s="67"/>
      <c r="R101" s="67"/>
      <c r="S101" s="74"/>
      <c r="T101" s="69"/>
      <c r="U101" s="69"/>
      <c r="V101" s="70"/>
      <c r="W101" s="70"/>
      <c r="X101" s="70"/>
      <c r="Y101" s="70"/>
      <c r="Z101" s="70"/>
      <c r="AA101" s="70"/>
      <c r="AB101" s="70"/>
      <c r="AC101" s="70"/>
      <c r="AD101" s="70"/>
      <c r="AE101" s="71"/>
      <c r="AF101" s="95"/>
    </row>
    <row r="102" spans="1:32" x14ac:dyDescent="0.3">
      <c r="A102" s="64"/>
      <c r="B102" s="65"/>
      <c r="C102" s="66"/>
      <c r="D102" s="67"/>
      <c r="E102" s="67"/>
      <c r="F102" s="68"/>
      <c r="G102" s="72" t="s">
        <v>52</v>
      </c>
      <c r="H102" s="55">
        <v>10</v>
      </c>
      <c r="I102" s="73">
        <v>13</v>
      </c>
      <c r="J102" s="67"/>
      <c r="K102" s="67"/>
      <c r="L102" s="67"/>
      <c r="M102" s="67"/>
      <c r="N102" s="67"/>
      <c r="O102" s="67"/>
      <c r="P102" s="67"/>
      <c r="Q102" s="67"/>
      <c r="R102" s="67"/>
      <c r="S102" s="74"/>
      <c r="T102" s="69"/>
      <c r="U102" s="69"/>
      <c r="V102" s="70"/>
      <c r="W102" s="70"/>
      <c r="X102" s="70"/>
      <c r="Y102" s="70"/>
      <c r="Z102" s="70"/>
      <c r="AA102" s="70"/>
      <c r="AB102" s="70"/>
      <c r="AC102" s="70"/>
      <c r="AD102" s="70"/>
      <c r="AE102" s="71"/>
      <c r="AF102" s="95"/>
    </row>
    <row r="103" spans="1:32" x14ac:dyDescent="0.3">
      <c r="A103" s="64"/>
      <c r="B103" s="65"/>
      <c r="C103" s="66"/>
      <c r="D103" s="67"/>
      <c r="E103" s="67"/>
      <c r="F103" s="68"/>
      <c r="G103" s="72" t="s">
        <v>53</v>
      </c>
      <c r="H103" s="55">
        <v>9.67</v>
      </c>
      <c r="I103" s="73">
        <v>0</v>
      </c>
      <c r="J103" s="67"/>
      <c r="K103" s="67"/>
      <c r="L103" s="67"/>
      <c r="M103" s="67"/>
      <c r="N103" s="67"/>
      <c r="O103" s="67"/>
      <c r="P103" s="67"/>
      <c r="Q103" s="67"/>
      <c r="R103" s="67"/>
      <c r="S103" s="74"/>
      <c r="T103" s="69"/>
      <c r="U103" s="69"/>
      <c r="V103" s="70"/>
      <c r="W103" s="70"/>
      <c r="X103" s="70"/>
      <c r="Y103" s="70"/>
      <c r="Z103" s="70"/>
      <c r="AA103" s="70"/>
      <c r="AB103" s="70"/>
      <c r="AC103" s="70"/>
      <c r="AD103" s="70"/>
      <c r="AE103" s="71"/>
      <c r="AF103" s="95"/>
    </row>
    <row r="104" spans="1:32" x14ac:dyDescent="0.3">
      <c r="A104" s="75"/>
      <c r="B104" s="65"/>
      <c r="C104" s="66"/>
      <c r="D104" s="67"/>
      <c r="E104" s="67"/>
      <c r="F104" s="68"/>
      <c r="G104" s="72" t="s">
        <v>54</v>
      </c>
      <c r="H104" s="55">
        <v>10</v>
      </c>
      <c r="I104" s="73">
        <v>0</v>
      </c>
      <c r="J104" s="67"/>
      <c r="K104" s="67"/>
      <c r="L104" s="67"/>
      <c r="M104" s="67"/>
      <c r="N104" s="67"/>
      <c r="O104" s="67"/>
      <c r="P104" s="67"/>
      <c r="Q104" s="67"/>
      <c r="R104" s="67"/>
      <c r="S104" s="74"/>
      <c r="T104" s="69"/>
      <c r="U104" s="69"/>
      <c r="V104" s="70"/>
      <c r="W104" s="70"/>
      <c r="X104" s="70"/>
      <c r="Y104" s="70"/>
      <c r="Z104" s="70"/>
      <c r="AA104" s="70"/>
      <c r="AB104" s="70"/>
      <c r="AC104" s="70"/>
      <c r="AD104" s="70"/>
      <c r="AE104" s="71"/>
      <c r="AF104" s="105"/>
    </row>
    <row r="105" spans="1:32" x14ac:dyDescent="0.3">
      <c r="A105" s="119">
        <v>10</v>
      </c>
      <c r="B105" s="120" t="s">
        <v>79</v>
      </c>
      <c r="C105" s="121" t="s">
        <v>62</v>
      </c>
      <c r="D105" s="119" t="s">
        <v>75</v>
      </c>
      <c r="E105" s="119" t="s">
        <v>81</v>
      </c>
      <c r="F105" s="122">
        <f>SUM(H105:H111)</f>
        <v>68.240000000000009</v>
      </c>
      <c r="G105" s="123" t="s">
        <v>48</v>
      </c>
      <c r="H105" s="124">
        <v>9.4700000000000006</v>
      </c>
      <c r="I105" s="125">
        <v>10</v>
      </c>
      <c r="J105" s="119">
        <v>0</v>
      </c>
      <c r="K105" s="119">
        <v>0</v>
      </c>
      <c r="L105" s="119">
        <v>0</v>
      </c>
      <c r="M105" s="119">
        <v>0</v>
      </c>
      <c r="N105" s="119">
        <v>0</v>
      </c>
      <c r="O105" s="119">
        <v>0</v>
      </c>
      <c r="P105" s="119">
        <v>0</v>
      </c>
      <c r="Q105" s="119">
        <v>0</v>
      </c>
      <c r="R105" s="119">
        <v>49</v>
      </c>
      <c r="S105" s="126"/>
      <c r="T105" s="127">
        <f>SUM(F105)*17</f>
        <v>1160.0800000000002</v>
      </c>
      <c r="U105" s="127">
        <f>SUM(H105)*I105+H106*I106+H107*I107+H108*I108+H109*I109+H111*I111</f>
        <v>485.7</v>
      </c>
      <c r="V105" s="128">
        <v>0</v>
      </c>
      <c r="W105" s="128">
        <v>0</v>
      </c>
      <c r="X105" s="128">
        <v>0</v>
      </c>
      <c r="Y105" s="128">
        <v>0</v>
      </c>
      <c r="Z105" s="128">
        <v>0</v>
      </c>
      <c r="AA105" s="128">
        <v>0</v>
      </c>
      <c r="AB105" s="128">
        <v>0</v>
      </c>
      <c r="AC105" s="128">
        <v>0</v>
      </c>
      <c r="AD105" s="128">
        <v>10</v>
      </c>
      <c r="AE105" s="116">
        <f>SUM(T105:AD111)</f>
        <v>1655.7800000000002</v>
      </c>
      <c r="AF105" s="129" t="s">
        <v>82</v>
      </c>
    </row>
    <row r="106" spans="1:32" x14ac:dyDescent="0.3">
      <c r="A106" s="130"/>
      <c r="B106" s="131"/>
      <c r="C106" s="132"/>
      <c r="D106" s="86"/>
      <c r="E106" s="86"/>
      <c r="F106" s="133"/>
      <c r="G106" s="123" t="s">
        <v>49</v>
      </c>
      <c r="H106" s="124">
        <v>10</v>
      </c>
      <c r="I106" s="125">
        <v>10</v>
      </c>
      <c r="J106" s="86"/>
      <c r="K106" s="86"/>
      <c r="L106" s="86"/>
      <c r="M106" s="86"/>
      <c r="N106" s="86"/>
      <c r="O106" s="86"/>
      <c r="P106" s="86"/>
      <c r="Q106" s="86"/>
      <c r="R106" s="86"/>
      <c r="S106" s="126"/>
      <c r="T106" s="134"/>
      <c r="U106" s="134"/>
      <c r="V106" s="92"/>
      <c r="W106" s="92"/>
      <c r="X106" s="92"/>
      <c r="Y106" s="92"/>
      <c r="Z106" s="92"/>
      <c r="AA106" s="92"/>
      <c r="AB106" s="92"/>
      <c r="AC106" s="92"/>
      <c r="AD106" s="92"/>
      <c r="AE106" s="94"/>
      <c r="AF106" s="135"/>
    </row>
    <row r="107" spans="1:32" x14ac:dyDescent="0.3">
      <c r="A107" s="130"/>
      <c r="B107" s="131"/>
      <c r="C107" s="132"/>
      <c r="D107" s="86"/>
      <c r="E107" s="86"/>
      <c r="F107" s="133"/>
      <c r="G107" s="123" t="s">
        <v>50</v>
      </c>
      <c r="H107" s="124">
        <v>9.5299999999999994</v>
      </c>
      <c r="I107" s="125">
        <v>10</v>
      </c>
      <c r="J107" s="86"/>
      <c r="K107" s="86"/>
      <c r="L107" s="86"/>
      <c r="M107" s="86"/>
      <c r="N107" s="86"/>
      <c r="O107" s="86"/>
      <c r="P107" s="86"/>
      <c r="Q107" s="86"/>
      <c r="R107" s="86"/>
      <c r="S107" s="126"/>
      <c r="T107" s="134"/>
      <c r="U107" s="134"/>
      <c r="V107" s="92"/>
      <c r="W107" s="92"/>
      <c r="X107" s="92"/>
      <c r="Y107" s="92"/>
      <c r="Z107" s="92"/>
      <c r="AA107" s="92"/>
      <c r="AB107" s="92"/>
      <c r="AC107" s="92"/>
      <c r="AD107" s="92"/>
      <c r="AE107" s="94"/>
      <c r="AF107" s="135"/>
    </row>
    <row r="108" spans="1:32" x14ac:dyDescent="0.3">
      <c r="A108" s="130"/>
      <c r="B108" s="131"/>
      <c r="C108" s="132"/>
      <c r="D108" s="86"/>
      <c r="E108" s="86"/>
      <c r="F108" s="133"/>
      <c r="G108" s="123" t="s">
        <v>51</v>
      </c>
      <c r="H108" s="124">
        <v>9.57</v>
      </c>
      <c r="I108" s="125">
        <v>10</v>
      </c>
      <c r="J108" s="86"/>
      <c r="K108" s="86"/>
      <c r="L108" s="86"/>
      <c r="M108" s="86"/>
      <c r="N108" s="86"/>
      <c r="O108" s="86"/>
      <c r="P108" s="86"/>
      <c r="Q108" s="86"/>
      <c r="R108" s="86"/>
      <c r="S108" s="126"/>
      <c r="T108" s="134"/>
      <c r="U108" s="134"/>
      <c r="V108" s="92"/>
      <c r="W108" s="92"/>
      <c r="X108" s="92"/>
      <c r="Y108" s="92"/>
      <c r="Z108" s="92"/>
      <c r="AA108" s="92"/>
      <c r="AB108" s="92"/>
      <c r="AC108" s="92"/>
      <c r="AD108" s="92"/>
      <c r="AE108" s="94"/>
      <c r="AF108" s="135"/>
    </row>
    <row r="109" spans="1:32" x14ac:dyDescent="0.3">
      <c r="A109" s="130"/>
      <c r="B109" s="131"/>
      <c r="C109" s="132"/>
      <c r="D109" s="86"/>
      <c r="E109" s="86"/>
      <c r="F109" s="133"/>
      <c r="G109" s="123" t="s">
        <v>52</v>
      </c>
      <c r="H109" s="124">
        <v>10</v>
      </c>
      <c r="I109" s="125">
        <v>10</v>
      </c>
      <c r="J109" s="86"/>
      <c r="K109" s="86"/>
      <c r="L109" s="86"/>
      <c r="M109" s="86"/>
      <c r="N109" s="86"/>
      <c r="O109" s="86"/>
      <c r="P109" s="86"/>
      <c r="Q109" s="86"/>
      <c r="R109" s="86"/>
      <c r="S109" s="126"/>
      <c r="T109" s="134"/>
      <c r="U109" s="134"/>
      <c r="V109" s="92"/>
      <c r="W109" s="92"/>
      <c r="X109" s="92"/>
      <c r="Y109" s="92"/>
      <c r="Z109" s="92"/>
      <c r="AA109" s="92"/>
      <c r="AB109" s="92"/>
      <c r="AC109" s="92"/>
      <c r="AD109" s="92"/>
      <c r="AE109" s="94"/>
      <c r="AF109" s="135"/>
    </row>
    <row r="110" spans="1:32" x14ac:dyDescent="0.3">
      <c r="A110" s="130"/>
      <c r="B110" s="131"/>
      <c r="C110" s="132"/>
      <c r="D110" s="86"/>
      <c r="E110" s="86"/>
      <c r="F110" s="133"/>
      <c r="G110" s="123" t="s">
        <v>53</v>
      </c>
      <c r="H110" s="124">
        <v>9.67</v>
      </c>
      <c r="I110" s="125">
        <v>0</v>
      </c>
      <c r="J110" s="86"/>
      <c r="K110" s="86"/>
      <c r="L110" s="86"/>
      <c r="M110" s="86"/>
      <c r="N110" s="86"/>
      <c r="O110" s="86"/>
      <c r="P110" s="86"/>
      <c r="Q110" s="86"/>
      <c r="R110" s="86"/>
      <c r="S110" s="126"/>
      <c r="T110" s="134"/>
      <c r="U110" s="134"/>
      <c r="V110" s="92"/>
      <c r="W110" s="92"/>
      <c r="X110" s="92"/>
      <c r="Y110" s="92"/>
      <c r="Z110" s="92"/>
      <c r="AA110" s="92"/>
      <c r="AB110" s="92"/>
      <c r="AC110" s="92"/>
      <c r="AD110" s="92"/>
      <c r="AE110" s="94"/>
      <c r="AF110" s="135"/>
    </row>
    <row r="111" spans="1:32" x14ac:dyDescent="0.3">
      <c r="A111" s="136"/>
      <c r="B111" s="137"/>
      <c r="C111" s="138"/>
      <c r="D111" s="96"/>
      <c r="E111" s="96"/>
      <c r="F111" s="139"/>
      <c r="G111" s="123" t="s">
        <v>54</v>
      </c>
      <c r="H111" s="124">
        <v>10</v>
      </c>
      <c r="I111" s="125">
        <v>0</v>
      </c>
      <c r="J111" s="96"/>
      <c r="K111" s="96"/>
      <c r="L111" s="96"/>
      <c r="M111" s="96"/>
      <c r="N111" s="96"/>
      <c r="O111" s="96"/>
      <c r="P111" s="96"/>
      <c r="Q111" s="96"/>
      <c r="R111" s="96"/>
      <c r="S111" s="126"/>
      <c r="T111" s="140"/>
      <c r="U111" s="140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4"/>
      <c r="AF111" s="141"/>
    </row>
    <row r="112" spans="1:32" x14ac:dyDescent="0.3">
      <c r="A112" s="76">
        <v>11</v>
      </c>
      <c r="B112" s="142" t="s">
        <v>61</v>
      </c>
      <c r="C112" s="143" t="s">
        <v>72</v>
      </c>
      <c r="D112" s="144" t="s">
        <v>41</v>
      </c>
      <c r="E112" s="144" t="s">
        <v>83</v>
      </c>
      <c r="F112" s="145">
        <f>SUM(H112:H116)</f>
        <v>48.9</v>
      </c>
      <c r="G112" s="72" t="s">
        <v>50</v>
      </c>
      <c r="H112" s="81">
        <v>9.5299999999999994</v>
      </c>
      <c r="I112" s="73">
        <v>13</v>
      </c>
      <c r="J112" s="144">
        <v>0</v>
      </c>
      <c r="K112" s="144">
        <v>0</v>
      </c>
      <c r="L112" s="144">
        <v>0</v>
      </c>
      <c r="M112" s="144">
        <v>0</v>
      </c>
      <c r="N112" s="144">
        <v>0</v>
      </c>
      <c r="O112" s="144">
        <v>0</v>
      </c>
      <c r="P112" s="144">
        <v>0</v>
      </c>
      <c r="Q112" s="144">
        <v>0</v>
      </c>
      <c r="R112" s="144">
        <v>58</v>
      </c>
      <c r="S112" s="74"/>
      <c r="T112" s="146">
        <f>SUM(F112)*17</f>
        <v>831.3</v>
      </c>
      <c r="U112" s="146">
        <f>SUM(H112)*I112+H113*I113+H114*I114</f>
        <v>379.99</v>
      </c>
      <c r="V112" s="147">
        <v>0</v>
      </c>
      <c r="W112" s="147">
        <v>0</v>
      </c>
      <c r="X112" s="147">
        <v>0</v>
      </c>
      <c r="Y112" s="147">
        <v>0</v>
      </c>
      <c r="Z112" s="147">
        <v>0</v>
      </c>
      <c r="AA112" s="147">
        <v>0</v>
      </c>
      <c r="AB112" s="147">
        <v>0</v>
      </c>
      <c r="AC112" s="147">
        <v>0</v>
      </c>
      <c r="AD112" s="147">
        <v>20</v>
      </c>
      <c r="AE112" s="62">
        <f>SUM(T112:AD116)</f>
        <v>1231.29</v>
      </c>
      <c r="AF112" s="148" t="s">
        <v>44</v>
      </c>
    </row>
    <row r="113" spans="1:32" x14ac:dyDescent="0.3">
      <c r="A113" s="130"/>
      <c r="B113" s="142"/>
      <c r="C113" s="143"/>
      <c r="D113" s="144"/>
      <c r="E113" s="144"/>
      <c r="F113" s="145"/>
      <c r="G113" s="72" t="s">
        <v>51</v>
      </c>
      <c r="H113" s="81">
        <v>9.6999999999999993</v>
      </c>
      <c r="I113" s="149">
        <v>13</v>
      </c>
      <c r="J113" s="144"/>
      <c r="K113" s="144"/>
      <c r="L113" s="144"/>
      <c r="M113" s="144"/>
      <c r="N113" s="144"/>
      <c r="O113" s="144"/>
      <c r="P113" s="144"/>
      <c r="Q113" s="144"/>
      <c r="R113" s="144"/>
      <c r="S113" s="74"/>
      <c r="T113" s="146"/>
      <c r="U113" s="146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62"/>
      <c r="AF113" s="148"/>
    </row>
    <row r="114" spans="1:32" x14ac:dyDescent="0.3">
      <c r="A114" s="130"/>
      <c r="B114" s="65"/>
      <c r="C114" s="66"/>
      <c r="D114" s="67"/>
      <c r="E114" s="67"/>
      <c r="F114" s="68"/>
      <c r="G114" s="72" t="s">
        <v>52</v>
      </c>
      <c r="H114" s="81">
        <v>10</v>
      </c>
      <c r="I114" s="149">
        <v>13</v>
      </c>
      <c r="J114" s="67"/>
      <c r="K114" s="67"/>
      <c r="L114" s="67"/>
      <c r="M114" s="67"/>
      <c r="N114" s="67"/>
      <c r="O114" s="67"/>
      <c r="P114" s="67"/>
      <c r="Q114" s="67"/>
      <c r="R114" s="67"/>
      <c r="S114" s="74"/>
      <c r="T114" s="69"/>
      <c r="U114" s="69"/>
      <c r="V114" s="70"/>
      <c r="W114" s="70"/>
      <c r="X114" s="70"/>
      <c r="Y114" s="70"/>
      <c r="Z114" s="70"/>
      <c r="AA114" s="70"/>
      <c r="AB114" s="70"/>
      <c r="AC114" s="70"/>
      <c r="AD114" s="70"/>
      <c r="AE114" s="71"/>
      <c r="AF114" s="36"/>
    </row>
    <row r="115" spans="1:32" x14ac:dyDescent="0.3">
      <c r="A115" s="130"/>
      <c r="B115" s="65"/>
      <c r="C115" s="66"/>
      <c r="D115" s="67"/>
      <c r="E115" s="67"/>
      <c r="F115" s="68"/>
      <c r="G115" s="72" t="s">
        <v>53</v>
      </c>
      <c r="H115" s="81">
        <v>9.67</v>
      </c>
      <c r="I115" s="149">
        <v>0</v>
      </c>
      <c r="J115" s="67"/>
      <c r="K115" s="67"/>
      <c r="L115" s="67"/>
      <c r="M115" s="67"/>
      <c r="N115" s="67"/>
      <c r="O115" s="67"/>
      <c r="P115" s="67"/>
      <c r="Q115" s="67"/>
      <c r="R115" s="67"/>
      <c r="S115" s="74"/>
      <c r="T115" s="69"/>
      <c r="U115" s="69"/>
      <c r="V115" s="70"/>
      <c r="W115" s="70"/>
      <c r="X115" s="70"/>
      <c r="Y115" s="70"/>
      <c r="Z115" s="70"/>
      <c r="AA115" s="70"/>
      <c r="AB115" s="70"/>
      <c r="AC115" s="70"/>
      <c r="AD115" s="70"/>
      <c r="AE115" s="71"/>
      <c r="AF115" s="36"/>
    </row>
    <row r="116" spans="1:32" x14ac:dyDescent="0.3">
      <c r="A116" s="136"/>
      <c r="B116" s="65"/>
      <c r="C116" s="66"/>
      <c r="D116" s="67"/>
      <c r="E116" s="67"/>
      <c r="F116" s="68"/>
      <c r="G116" s="72" t="s">
        <v>54</v>
      </c>
      <c r="H116" s="81">
        <v>10</v>
      </c>
      <c r="I116" s="149">
        <v>0</v>
      </c>
      <c r="J116" s="67"/>
      <c r="K116" s="67"/>
      <c r="L116" s="67"/>
      <c r="M116" s="67"/>
      <c r="N116" s="67"/>
      <c r="O116" s="67"/>
      <c r="P116" s="67"/>
      <c r="Q116" s="67"/>
      <c r="R116" s="67"/>
      <c r="S116" s="74"/>
      <c r="T116" s="69"/>
      <c r="U116" s="69"/>
      <c r="V116" s="70"/>
      <c r="W116" s="70"/>
      <c r="X116" s="70"/>
      <c r="Y116" s="70"/>
      <c r="Z116" s="70"/>
      <c r="AA116" s="70"/>
      <c r="AB116" s="70"/>
      <c r="AC116" s="70"/>
      <c r="AD116" s="70"/>
      <c r="AE116" s="71"/>
      <c r="AF116" s="36"/>
    </row>
    <row r="117" spans="1:32" x14ac:dyDescent="0.3">
      <c r="A117" s="76">
        <v>12</v>
      </c>
      <c r="B117" s="142" t="s">
        <v>84</v>
      </c>
      <c r="C117" s="143" t="s">
        <v>62</v>
      </c>
      <c r="D117" s="144" t="s">
        <v>63</v>
      </c>
      <c r="E117" s="144" t="s">
        <v>85</v>
      </c>
      <c r="F117" s="145">
        <f>SUM(H117:H121)</f>
        <v>48.77</v>
      </c>
      <c r="G117" s="72" t="s">
        <v>50</v>
      </c>
      <c r="H117" s="81">
        <v>9.5299999999999994</v>
      </c>
      <c r="I117" s="73">
        <v>7</v>
      </c>
      <c r="J117" s="144">
        <v>0</v>
      </c>
      <c r="K117" s="144">
        <v>0</v>
      </c>
      <c r="L117" s="144">
        <v>0</v>
      </c>
      <c r="M117" s="144">
        <v>0</v>
      </c>
      <c r="N117" s="144">
        <v>0</v>
      </c>
      <c r="O117" s="144">
        <v>0</v>
      </c>
      <c r="P117" s="144">
        <v>0</v>
      </c>
      <c r="Q117" s="144">
        <v>0</v>
      </c>
      <c r="R117" s="144">
        <v>57</v>
      </c>
      <c r="S117" s="74"/>
      <c r="T117" s="146">
        <f>SUM(F117)*17</f>
        <v>829.09</v>
      </c>
      <c r="U117" s="146">
        <f>SUM(H117)*I117 +H118*I118+H119*I119</f>
        <v>203.7</v>
      </c>
      <c r="V117" s="147">
        <v>0</v>
      </c>
      <c r="W117" s="147">
        <v>0</v>
      </c>
      <c r="X117" s="147">
        <v>0</v>
      </c>
      <c r="Y117" s="147">
        <v>0</v>
      </c>
      <c r="Z117" s="147">
        <v>0</v>
      </c>
      <c r="AA117" s="147">
        <v>0</v>
      </c>
      <c r="AB117" s="147">
        <v>0</v>
      </c>
      <c r="AC117" s="147">
        <v>0</v>
      </c>
      <c r="AD117" s="147">
        <v>20</v>
      </c>
      <c r="AE117" s="62">
        <f>SUM(T117:AD121)</f>
        <v>1052.79</v>
      </c>
      <c r="AF117" s="148" t="s">
        <v>44</v>
      </c>
    </row>
    <row r="118" spans="1:32" x14ac:dyDescent="0.3">
      <c r="A118" s="130"/>
      <c r="B118" s="142"/>
      <c r="C118" s="143"/>
      <c r="D118" s="144"/>
      <c r="E118" s="144"/>
      <c r="F118" s="145"/>
      <c r="G118" s="72" t="s">
        <v>51</v>
      </c>
      <c r="H118" s="81">
        <v>9.57</v>
      </c>
      <c r="I118" s="149">
        <v>7</v>
      </c>
      <c r="J118" s="144"/>
      <c r="K118" s="144"/>
      <c r="L118" s="144"/>
      <c r="M118" s="144"/>
      <c r="N118" s="144"/>
      <c r="O118" s="144"/>
      <c r="P118" s="144"/>
      <c r="Q118" s="144"/>
      <c r="R118" s="144"/>
      <c r="S118" s="74"/>
      <c r="T118" s="146"/>
      <c r="U118" s="146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62"/>
      <c r="AF118" s="148"/>
    </row>
    <row r="119" spans="1:32" x14ac:dyDescent="0.3">
      <c r="A119" s="130"/>
      <c r="B119" s="65"/>
      <c r="C119" s="66"/>
      <c r="D119" s="67"/>
      <c r="E119" s="67"/>
      <c r="F119" s="68"/>
      <c r="G119" s="72" t="s">
        <v>52</v>
      </c>
      <c r="H119" s="81">
        <v>10</v>
      </c>
      <c r="I119" s="149">
        <v>7</v>
      </c>
      <c r="J119" s="67"/>
      <c r="K119" s="67"/>
      <c r="L119" s="67"/>
      <c r="M119" s="67"/>
      <c r="N119" s="67"/>
      <c r="O119" s="67"/>
      <c r="P119" s="67"/>
      <c r="Q119" s="67"/>
      <c r="R119" s="67"/>
      <c r="S119" s="74"/>
      <c r="T119" s="69"/>
      <c r="U119" s="69"/>
      <c r="V119" s="70"/>
      <c r="W119" s="70"/>
      <c r="X119" s="70"/>
      <c r="Y119" s="70"/>
      <c r="Z119" s="70"/>
      <c r="AA119" s="70"/>
      <c r="AB119" s="70"/>
      <c r="AC119" s="70"/>
      <c r="AD119" s="70"/>
      <c r="AE119" s="71"/>
      <c r="AF119" s="36"/>
    </row>
    <row r="120" spans="1:32" x14ac:dyDescent="0.3">
      <c r="A120" s="130"/>
      <c r="B120" s="65"/>
      <c r="C120" s="66"/>
      <c r="D120" s="67"/>
      <c r="E120" s="67"/>
      <c r="F120" s="68"/>
      <c r="G120" s="72" t="s">
        <v>53</v>
      </c>
      <c r="H120" s="81">
        <v>9.67</v>
      </c>
      <c r="I120" s="149">
        <v>0</v>
      </c>
      <c r="J120" s="67"/>
      <c r="K120" s="67"/>
      <c r="L120" s="67"/>
      <c r="M120" s="67"/>
      <c r="N120" s="67"/>
      <c r="O120" s="67"/>
      <c r="P120" s="67"/>
      <c r="Q120" s="67"/>
      <c r="R120" s="67"/>
      <c r="S120" s="74"/>
      <c r="T120" s="69"/>
      <c r="U120" s="69"/>
      <c r="V120" s="70"/>
      <c r="W120" s="70"/>
      <c r="X120" s="70"/>
      <c r="Y120" s="70"/>
      <c r="Z120" s="70"/>
      <c r="AA120" s="70"/>
      <c r="AB120" s="70"/>
      <c r="AC120" s="70"/>
      <c r="AD120" s="70"/>
      <c r="AE120" s="71"/>
      <c r="AF120" s="36"/>
    </row>
    <row r="121" spans="1:32" x14ac:dyDescent="0.3">
      <c r="A121" s="136"/>
      <c r="B121" s="65"/>
      <c r="C121" s="66"/>
      <c r="D121" s="67"/>
      <c r="E121" s="67"/>
      <c r="F121" s="68"/>
      <c r="G121" s="72" t="s">
        <v>54</v>
      </c>
      <c r="H121" s="81">
        <v>10</v>
      </c>
      <c r="I121" s="149">
        <v>0</v>
      </c>
      <c r="J121" s="67"/>
      <c r="K121" s="67"/>
      <c r="L121" s="67"/>
      <c r="M121" s="67"/>
      <c r="N121" s="67"/>
      <c r="O121" s="67"/>
      <c r="P121" s="67"/>
      <c r="Q121" s="67"/>
      <c r="R121" s="67"/>
      <c r="S121" s="74"/>
      <c r="T121" s="69"/>
      <c r="U121" s="69"/>
      <c r="V121" s="70"/>
      <c r="W121" s="70"/>
      <c r="X121" s="70"/>
      <c r="Y121" s="70"/>
      <c r="Z121" s="70"/>
      <c r="AA121" s="70"/>
      <c r="AB121" s="70"/>
      <c r="AC121" s="70"/>
      <c r="AD121" s="70"/>
      <c r="AE121" s="71"/>
      <c r="AF121" s="36"/>
    </row>
    <row r="122" spans="1:32" x14ac:dyDescent="0.3">
      <c r="A122" s="48">
        <v>13</v>
      </c>
      <c r="B122" s="150" t="s">
        <v>86</v>
      </c>
      <c r="C122" s="151" t="s">
        <v>62</v>
      </c>
      <c r="D122" s="152" t="s">
        <v>87</v>
      </c>
      <c r="E122" s="153" t="s">
        <v>88</v>
      </c>
      <c r="F122" s="154">
        <f>SUM(H122:H125)</f>
        <v>39.24</v>
      </c>
      <c r="G122" s="155" t="s">
        <v>51</v>
      </c>
      <c r="H122" s="156">
        <v>9.57</v>
      </c>
      <c r="I122" s="157">
        <v>14</v>
      </c>
      <c r="J122" s="158">
        <v>0</v>
      </c>
      <c r="K122" s="158">
        <v>0</v>
      </c>
      <c r="L122" s="158">
        <v>0</v>
      </c>
      <c r="M122" s="158">
        <v>0</v>
      </c>
      <c r="N122" s="158">
        <v>2</v>
      </c>
      <c r="O122" s="158">
        <v>0</v>
      </c>
      <c r="P122" s="158">
        <v>0</v>
      </c>
      <c r="Q122" s="158">
        <v>0</v>
      </c>
      <c r="R122" s="158">
        <v>41</v>
      </c>
      <c r="S122" s="159"/>
      <c r="T122" s="59">
        <f>SUM(F122)*17</f>
        <v>667.08</v>
      </c>
      <c r="U122" s="59">
        <f>SUM(H122)*I122+H123*I123+H125*I125</f>
        <v>273.98</v>
      </c>
      <c r="V122" s="60">
        <v>0</v>
      </c>
      <c r="W122" s="60">
        <v>0</v>
      </c>
      <c r="X122" s="60">
        <v>0</v>
      </c>
      <c r="Y122" s="60">
        <v>0</v>
      </c>
      <c r="Z122" s="60">
        <v>10</v>
      </c>
      <c r="AA122" s="60">
        <v>0</v>
      </c>
      <c r="AB122" s="60">
        <v>0</v>
      </c>
      <c r="AC122" s="60">
        <v>0</v>
      </c>
      <c r="AD122" s="61">
        <v>10</v>
      </c>
      <c r="AE122" s="160">
        <f>SUM(T122:AD125)</f>
        <v>961.06000000000006</v>
      </c>
      <c r="AF122" s="63" t="s">
        <v>82</v>
      </c>
    </row>
    <row r="123" spans="1:32" x14ac:dyDescent="0.3">
      <c r="A123" s="161"/>
      <c r="B123" s="150"/>
      <c r="C123" s="151"/>
      <c r="D123" s="152"/>
      <c r="E123" s="153"/>
      <c r="F123" s="154"/>
      <c r="G123" s="155" t="s">
        <v>52</v>
      </c>
      <c r="H123" s="156">
        <v>10</v>
      </c>
      <c r="I123" s="157">
        <v>14</v>
      </c>
      <c r="J123" s="158"/>
      <c r="K123" s="158"/>
      <c r="L123" s="158"/>
      <c r="M123" s="158"/>
      <c r="N123" s="158"/>
      <c r="O123" s="158"/>
      <c r="P123" s="158"/>
      <c r="Q123" s="158"/>
      <c r="R123" s="158"/>
      <c r="S123" s="159"/>
      <c r="T123" s="59"/>
      <c r="U123" s="59"/>
      <c r="V123" s="60"/>
      <c r="W123" s="60"/>
      <c r="X123" s="60"/>
      <c r="Y123" s="60"/>
      <c r="Z123" s="60"/>
      <c r="AA123" s="60"/>
      <c r="AB123" s="60"/>
      <c r="AC123" s="60"/>
      <c r="AD123" s="61"/>
      <c r="AE123" s="160"/>
      <c r="AF123" s="63"/>
    </row>
    <row r="124" spans="1:32" x14ac:dyDescent="0.3">
      <c r="A124" s="161"/>
      <c r="B124" s="150"/>
      <c r="C124" s="151"/>
      <c r="D124" s="152"/>
      <c r="E124" s="153"/>
      <c r="F124" s="154"/>
      <c r="G124" s="155" t="s">
        <v>53</v>
      </c>
      <c r="H124" s="156">
        <v>9.67</v>
      </c>
      <c r="I124" s="157">
        <v>0</v>
      </c>
      <c r="J124" s="158"/>
      <c r="K124" s="158"/>
      <c r="L124" s="158"/>
      <c r="M124" s="158"/>
      <c r="N124" s="158"/>
      <c r="O124" s="158"/>
      <c r="P124" s="158"/>
      <c r="Q124" s="158"/>
      <c r="R124" s="158"/>
      <c r="S124" s="159"/>
      <c r="T124" s="59"/>
      <c r="U124" s="59"/>
      <c r="V124" s="60"/>
      <c r="W124" s="60"/>
      <c r="X124" s="60"/>
      <c r="Y124" s="60"/>
      <c r="Z124" s="60"/>
      <c r="AA124" s="60"/>
      <c r="AB124" s="60"/>
      <c r="AC124" s="60"/>
      <c r="AD124" s="61"/>
      <c r="AE124" s="160"/>
      <c r="AF124" s="63"/>
    </row>
    <row r="125" spans="1:32" x14ac:dyDescent="0.3">
      <c r="A125" s="162"/>
      <c r="B125" s="163"/>
      <c r="C125" s="164"/>
      <c r="D125" s="165"/>
      <c r="E125" s="165"/>
      <c r="F125" s="166"/>
      <c r="G125" s="155" t="s">
        <v>54</v>
      </c>
      <c r="H125" s="156">
        <v>10</v>
      </c>
      <c r="I125" s="157">
        <v>0</v>
      </c>
      <c r="J125" s="167"/>
      <c r="K125" s="167"/>
      <c r="L125" s="167"/>
      <c r="M125" s="167"/>
      <c r="N125" s="167"/>
      <c r="O125" s="167"/>
      <c r="P125" s="167"/>
      <c r="Q125" s="167"/>
      <c r="R125" s="167"/>
      <c r="S125" s="159"/>
      <c r="T125" s="69"/>
      <c r="U125" s="69"/>
      <c r="V125" s="70"/>
      <c r="W125" s="70"/>
      <c r="X125" s="70"/>
      <c r="Y125" s="70"/>
      <c r="Z125" s="70"/>
      <c r="AA125" s="70"/>
      <c r="AB125" s="70"/>
      <c r="AC125" s="70"/>
      <c r="AD125" s="70"/>
      <c r="AE125" s="71"/>
      <c r="AF125" s="36"/>
    </row>
    <row r="126" spans="1:32" x14ac:dyDescent="0.3">
      <c r="A126" s="168">
        <v>14</v>
      </c>
      <c r="B126" s="49" t="s">
        <v>89</v>
      </c>
      <c r="C126" s="50" t="s">
        <v>40</v>
      </c>
      <c r="D126" s="51" t="s">
        <v>55</v>
      </c>
      <c r="E126" s="52" t="s">
        <v>90</v>
      </c>
      <c r="F126" s="53">
        <f>SUM(H126:H129)</f>
        <v>39.24</v>
      </c>
      <c r="G126" s="54" t="s">
        <v>51</v>
      </c>
      <c r="H126" s="55">
        <v>9.57</v>
      </c>
      <c r="I126" s="56">
        <v>9</v>
      </c>
      <c r="J126" s="57">
        <v>0</v>
      </c>
      <c r="K126" s="57">
        <v>0</v>
      </c>
      <c r="L126" s="57">
        <v>0</v>
      </c>
      <c r="M126" s="57">
        <v>0</v>
      </c>
      <c r="N126" s="57">
        <v>0</v>
      </c>
      <c r="O126" s="57">
        <v>0</v>
      </c>
      <c r="P126" s="57">
        <v>0</v>
      </c>
      <c r="Q126" s="57">
        <v>0</v>
      </c>
      <c r="R126" s="57">
        <v>31</v>
      </c>
      <c r="S126" s="58"/>
      <c r="T126" s="59">
        <f>SUM(F126)*17</f>
        <v>667.08</v>
      </c>
      <c r="U126" s="59">
        <f>SUM(H126*I126+H127*I127+H129*I129)</f>
        <v>176.13</v>
      </c>
      <c r="V126" s="60">
        <v>0</v>
      </c>
      <c r="W126" s="60">
        <v>0</v>
      </c>
      <c r="X126" s="60">
        <v>0</v>
      </c>
      <c r="Y126" s="60">
        <v>0</v>
      </c>
      <c r="Z126" s="60">
        <v>0</v>
      </c>
      <c r="AA126" s="60">
        <v>0</v>
      </c>
      <c r="AB126" s="60"/>
      <c r="AC126" s="60"/>
      <c r="AD126" s="61">
        <v>10</v>
      </c>
      <c r="AE126" s="160">
        <f>SUM(T126:AD129)</f>
        <v>853.21</v>
      </c>
      <c r="AF126" s="63" t="s">
        <v>82</v>
      </c>
    </row>
    <row r="127" spans="1:32" x14ac:dyDescent="0.3">
      <c r="A127" s="130"/>
      <c r="B127" s="49"/>
      <c r="C127" s="50"/>
      <c r="D127" s="51"/>
      <c r="E127" s="52"/>
      <c r="F127" s="53"/>
      <c r="G127" s="54" t="s">
        <v>52</v>
      </c>
      <c r="H127" s="55">
        <v>10</v>
      </c>
      <c r="I127" s="56">
        <v>9</v>
      </c>
      <c r="J127" s="57"/>
      <c r="K127" s="57"/>
      <c r="L127" s="57"/>
      <c r="M127" s="57"/>
      <c r="N127" s="57"/>
      <c r="O127" s="57"/>
      <c r="P127" s="57"/>
      <c r="Q127" s="57"/>
      <c r="R127" s="57"/>
      <c r="S127" s="58"/>
      <c r="T127" s="59"/>
      <c r="U127" s="59"/>
      <c r="V127" s="60"/>
      <c r="W127" s="60"/>
      <c r="X127" s="60"/>
      <c r="Y127" s="60"/>
      <c r="Z127" s="60"/>
      <c r="AA127" s="60"/>
      <c r="AB127" s="60"/>
      <c r="AC127" s="60"/>
      <c r="AD127" s="61"/>
      <c r="AE127" s="160"/>
      <c r="AF127" s="63"/>
    </row>
    <row r="128" spans="1:32" x14ac:dyDescent="0.3">
      <c r="A128" s="130"/>
      <c r="B128" s="49"/>
      <c r="C128" s="50"/>
      <c r="D128" s="51"/>
      <c r="E128" s="52"/>
      <c r="F128" s="53"/>
      <c r="G128" s="54" t="s">
        <v>53</v>
      </c>
      <c r="H128" s="55">
        <v>9.67</v>
      </c>
      <c r="I128" s="56">
        <v>0</v>
      </c>
      <c r="J128" s="57"/>
      <c r="K128" s="57"/>
      <c r="L128" s="57"/>
      <c r="M128" s="57"/>
      <c r="N128" s="57"/>
      <c r="O128" s="57"/>
      <c r="P128" s="57"/>
      <c r="Q128" s="57"/>
      <c r="R128" s="57"/>
      <c r="S128" s="58"/>
      <c r="T128" s="59"/>
      <c r="U128" s="59"/>
      <c r="V128" s="60"/>
      <c r="W128" s="60"/>
      <c r="X128" s="60"/>
      <c r="Y128" s="60"/>
      <c r="Z128" s="60"/>
      <c r="AA128" s="60"/>
      <c r="AB128" s="60"/>
      <c r="AC128" s="60"/>
      <c r="AD128" s="61"/>
      <c r="AE128" s="160"/>
      <c r="AF128" s="63"/>
    </row>
    <row r="129" spans="1:32" x14ac:dyDescent="0.3">
      <c r="A129" s="136"/>
      <c r="B129" s="65"/>
      <c r="C129" s="66"/>
      <c r="D129" s="67"/>
      <c r="E129" s="67"/>
      <c r="F129" s="68"/>
      <c r="G129" s="54" t="s">
        <v>54</v>
      </c>
      <c r="H129" s="55">
        <v>10</v>
      </c>
      <c r="I129" s="56">
        <v>0</v>
      </c>
      <c r="J129" s="67"/>
      <c r="K129" s="67"/>
      <c r="L129" s="67"/>
      <c r="M129" s="67"/>
      <c r="N129" s="67"/>
      <c r="O129" s="67"/>
      <c r="P129" s="67"/>
      <c r="Q129" s="67"/>
      <c r="R129" s="67"/>
      <c r="S129" s="58"/>
      <c r="T129" s="69"/>
      <c r="U129" s="69"/>
      <c r="V129" s="70"/>
      <c r="W129" s="70"/>
      <c r="X129" s="70"/>
      <c r="Y129" s="70"/>
      <c r="Z129" s="70"/>
      <c r="AA129" s="70"/>
      <c r="AB129" s="70"/>
      <c r="AC129" s="70"/>
      <c r="AD129" s="70"/>
      <c r="AE129" s="71"/>
      <c r="AF129" s="36"/>
    </row>
    <row r="130" spans="1:32" x14ac:dyDescent="0.3">
      <c r="A130" s="169">
        <v>15</v>
      </c>
      <c r="B130" s="170" t="s">
        <v>56</v>
      </c>
      <c r="C130" s="169" t="s">
        <v>55</v>
      </c>
      <c r="D130" s="169" t="s">
        <v>76</v>
      </c>
      <c r="E130" s="169" t="s">
        <v>91</v>
      </c>
      <c r="F130" s="171">
        <f>SUM(H130:H131)</f>
        <v>19.399999999999999</v>
      </c>
      <c r="G130" s="155" t="s">
        <v>46</v>
      </c>
      <c r="H130" s="156">
        <v>9.4</v>
      </c>
      <c r="I130" s="157">
        <v>17</v>
      </c>
      <c r="J130" s="172">
        <v>0</v>
      </c>
      <c r="K130" s="172">
        <v>0</v>
      </c>
      <c r="L130" s="172">
        <v>0</v>
      </c>
      <c r="M130" s="172">
        <v>0</v>
      </c>
      <c r="N130" s="172">
        <v>0</v>
      </c>
      <c r="O130" s="172">
        <v>0</v>
      </c>
      <c r="P130" s="172">
        <v>0</v>
      </c>
      <c r="Q130" s="172">
        <v>0</v>
      </c>
      <c r="R130" s="172">
        <v>59</v>
      </c>
      <c r="S130" s="159"/>
      <c r="T130" s="173">
        <f>SUM(F130)*17</f>
        <v>329.79999999999995</v>
      </c>
      <c r="U130" s="173">
        <f>SUM(H130)*I130+H131*I131</f>
        <v>329.8</v>
      </c>
      <c r="V130" s="174">
        <v>0</v>
      </c>
      <c r="W130" s="174">
        <v>0</v>
      </c>
      <c r="X130" s="174">
        <v>0</v>
      </c>
      <c r="Y130" s="174">
        <v>0</v>
      </c>
      <c r="Z130" s="174">
        <v>0</v>
      </c>
      <c r="AA130" s="174">
        <v>0</v>
      </c>
      <c r="AB130" s="174">
        <v>0</v>
      </c>
      <c r="AC130" s="174">
        <v>0</v>
      </c>
      <c r="AD130" s="174">
        <v>20</v>
      </c>
      <c r="AE130" s="175">
        <f t="shared" ref="AE130" si="0">SUM(T130:AD130)</f>
        <v>679.59999999999991</v>
      </c>
      <c r="AF130" s="176" t="s">
        <v>44</v>
      </c>
    </row>
    <row r="131" spans="1:32" x14ac:dyDescent="0.3">
      <c r="A131" s="162"/>
      <c r="B131" s="177"/>
      <c r="C131" s="162"/>
      <c r="D131" s="162"/>
      <c r="E131" s="162"/>
      <c r="F131" s="162"/>
      <c r="G131" s="155" t="s">
        <v>47</v>
      </c>
      <c r="H131" s="156">
        <v>10</v>
      </c>
      <c r="I131" s="157">
        <v>17</v>
      </c>
      <c r="J131" s="178"/>
      <c r="K131" s="178"/>
      <c r="L131" s="178"/>
      <c r="M131" s="178"/>
      <c r="N131" s="178"/>
      <c r="O131" s="178"/>
      <c r="P131" s="178"/>
      <c r="Q131" s="178"/>
      <c r="R131" s="178"/>
      <c r="S131" s="159"/>
      <c r="T131" s="136"/>
      <c r="U131" s="136"/>
      <c r="V131" s="179"/>
      <c r="W131" s="179"/>
      <c r="X131" s="179"/>
      <c r="Y131" s="179"/>
      <c r="Z131" s="179"/>
      <c r="AA131" s="179"/>
      <c r="AB131" s="179"/>
      <c r="AC131" s="179"/>
      <c r="AD131" s="179"/>
      <c r="AE131" s="178"/>
      <c r="AF131" s="180"/>
    </row>
    <row r="132" spans="1:32" x14ac:dyDescent="0.3">
      <c r="A132" s="106">
        <v>16</v>
      </c>
      <c r="B132" s="181" t="s">
        <v>92</v>
      </c>
      <c r="C132" s="182" t="s">
        <v>84</v>
      </c>
      <c r="D132" s="106" t="s">
        <v>55</v>
      </c>
      <c r="E132" s="106" t="s">
        <v>93</v>
      </c>
      <c r="F132" s="113">
        <f>SUM(H132:H134)</f>
        <v>29.369999999999997</v>
      </c>
      <c r="G132" s="183" t="s">
        <v>52</v>
      </c>
      <c r="H132" s="184">
        <v>9.6999999999999993</v>
      </c>
      <c r="I132" s="185">
        <v>15</v>
      </c>
      <c r="J132" s="76">
        <v>0</v>
      </c>
      <c r="K132" s="76">
        <v>0</v>
      </c>
      <c r="L132" s="76">
        <v>0</v>
      </c>
      <c r="M132" s="76">
        <v>0</v>
      </c>
      <c r="N132" s="76">
        <v>2</v>
      </c>
      <c r="O132" s="76">
        <v>0</v>
      </c>
      <c r="P132" s="76">
        <v>0</v>
      </c>
      <c r="Q132" s="76">
        <v>0</v>
      </c>
      <c r="R132" s="76">
        <v>35</v>
      </c>
      <c r="S132" s="74"/>
      <c r="T132" s="114">
        <f>SUM(F132)*17</f>
        <v>499.28999999999996</v>
      </c>
      <c r="U132" s="114">
        <f>SUM(H132)*I132</f>
        <v>145.5</v>
      </c>
      <c r="V132" s="60">
        <v>0</v>
      </c>
      <c r="W132" s="60">
        <v>0</v>
      </c>
      <c r="X132" s="60">
        <v>0</v>
      </c>
      <c r="Y132" s="60">
        <v>0</v>
      </c>
      <c r="Z132" s="60">
        <v>10</v>
      </c>
      <c r="AA132" s="115">
        <v>0</v>
      </c>
      <c r="AB132" s="115">
        <v>0</v>
      </c>
      <c r="AC132" s="115">
        <v>0</v>
      </c>
      <c r="AD132" s="115">
        <v>10</v>
      </c>
      <c r="AE132" s="186">
        <f>SUM(T132:AD132)</f>
        <v>664.79</v>
      </c>
      <c r="AF132" s="108" t="s">
        <v>44</v>
      </c>
    </row>
    <row r="133" spans="1:32" x14ac:dyDescent="0.3">
      <c r="A133" s="109"/>
      <c r="B133" s="181"/>
      <c r="C133" s="182"/>
      <c r="D133" s="109"/>
      <c r="E133" s="109"/>
      <c r="F133" s="187"/>
      <c r="G133" s="183" t="s">
        <v>53</v>
      </c>
      <c r="H133" s="184">
        <v>9.67</v>
      </c>
      <c r="I133" s="185">
        <v>0</v>
      </c>
      <c r="J133" s="188"/>
      <c r="K133" s="188"/>
      <c r="L133" s="188"/>
      <c r="M133" s="188"/>
      <c r="N133" s="188"/>
      <c r="O133" s="188"/>
      <c r="P133" s="188"/>
      <c r="Q133" s="188"/>
      <c r="R133" s="188"/>
      <c r="S133" s="74"/>
      <c r="T133" s="189"/>
      <c r="U133" s="189"/>
      <c r="V133" s="60"/>
      <c r="W133" s="60"/>
      <c r="X133" s="60"/>
      <c r="Y133" s="60"/>
      <c r="Z133" s="60"/>
      <c r="AA133" s="190"/>
      <c r="AB133" s="190"/>
      <c r="AC133" s="190"/>
      <c r="AD133" s="190"/>
      <c r="AE133" s="191"/>
      <c r="AF133" s="110"/>
    </row>
    <row r="134" spans="1:32" x14ac:dyDescent="0.3">
      <c r="A134" s="162"/>
      <c r="B134" s="192"/>
      <c r="C134" s="193"/>
      <c r="D134" s="75"/>
      <c r="E134" s="75"/>
      <c r="F134" s="96"/>
      <c r="G134" s="183" t="s">
        <v>54</v>
      </c>
      <c r="H134" s="184">
        <v>10</v>
      </c>
      <c r="I134" s="185"/>
      <c r="J134" s="96"/>
      <c r="K134" s="96"/>
      <c r="L134" s="96"/>
      <c r="M134" s="96"/>
      <c r="N134" s="96"/>
      <c r="O134" s="96"/>
      <c r="P134" s="96"/>
      <c r="Q134" s="96"/>
      <c r="R134" s="96"/>
      <c r="S134" s="74"/>
      <c r="T134" s="102"/>
      <c r="U134" s="102"/>
      <c r="V134" s="70"/>
      <c r="W134" s="70"/>
      <c r="X134" s="70"/>
      <c r="Y134" s="70"/>
      <c r="Z134" s="70"/>
      <c r="AA134" s="102"/>
      <c r="AB134" s="102"/>
      <c r="AC134" s="102"/>
      <c r="AD134" s="102"/>
      <c r="AE134" s="194"/>
      <c r="AF134" s="141"/>
    </row>
    <row r="135" spans="1:32" x14ac:dyDescent="0.3">
      <c r="A135" s="48">
        <v>17</v>
      </c>
      <c r="B135" s="181" t="s">
        <v>41</v>
      </c>
      <c r="C135" s="182" t="s">
        <v>72</v>
      </c>
      <c r="D135" s="195" t="s">
        <v>72</v>
      </c>
      <c r="E135" s="195" t="s">
        <v>94</v>
      </c>
      <c r="F135" s="53">
        <f>SUM(H135:H137)</f>
        <v>29.07</v>
      </c>
      <c r="G135" s="155" t="s">
        <v>46</v>
      </c>
      <c r="H135" s="156">
        <v>9.4</v>
      </c>
      <c r="I135" s="157">
        <v>5</v>
      </c>
      <c r="J135" s="158">
        <v>0</v>
      </c>
      <c r="K135" s="158">
        <v>0</v>
      </c>
      <c r="L135" s="158">
        <v>0</v>
      </c>
      <c r="M135" s="158">
        <v>0</v>
      </c>
      <c r="N135" s="158">
        <v>0</v>
      </c>
      <c r="O135" s="158">
        <v>0</v>
      </c>
      <c r="P135" s="158">
        <v>0</v>
      </c>
      <c r="Q135" s="158">
        <v>0</v>
      </c>
      <c r="R135" s="196">
        <v>37</v>
      </c>
      <c r="S135" s="159"/>
      <c r="T135" s="197">
        <f>SUM(F135)*17</f>
        <v>494.19</v>
      </c>
      <c r="U135" s="197">
        <f>SUM(H135)*I135</f>
        <v>47</v>
      </c>
      <c r="V135" s="198">
        <v>0</v>
      </c>
      <c r="W135" s="198">
        <v>0</v>
      </c>
      <c r="X135" s="198">
        <v>0</v>
      </c>
      <c r="Y135" s="198">
        <v>0</v>
      </c>
      <c r="Z135" s="198">
        <v>0</v>
      </c>
      <c r="AA135" s="198">
        <v>0</v>
      </c>
      <c r="AB135" s="198">
        <v>0</v>
      </c>
      <c r="AC135" s="198">
        <v>0</v>
      </c>
      <c r="AD135" s="199">
        <v>10</v>
      </c>
      <c r="AE135" s="200">
        <f>SUM(T135:AD135)</f>
        <v>551.19000000000005</v>
      </c>
      <c r="AF135" s="63" t="s">
        <v>44</v>
      </c>
    </row>
    <row r="136" spans="1:32" x14ac:dyDescent="0.3">
      <c r="A136" s="201"/>
      <c r="B136" s="181"/>
      <c r="C136" s="182"/>
      <c r="D136" s="195"/>
      <c r="E136" s="195"/>
      <c r="F136" s="53"/>
      <c r="G136" s="155" t="s">
        <v>53</v>
      </c>
      <c r="H136" s="156">
        <v>9.67</v>
      </c>
      <c r="I136" s="157">
        <v>0</v>
      </c>
      <c r="J136" s="158"/>
      <c r="K136" s="158"/>
      <c r="L136" s="158"/>
      <c r="M136" s="158"/>
      <c r="N136" s="158"/>
      <c r="O136" s="158"/>
      <c r="P136" s="158"/>
      <c r="Q136" s="158"/>
      <c r="R136" s="202"/>
      <c r="S136" s="159"/>
      <c r="T136" s="203"/>
      <c r="U136" s="203"/>
      <c r="V136" s="204"/>
      <c r="W136" s="204"/>
      <c r="X136" s="204"/>
      <c r="Y136" s="204"/>
      <c r="Z136" s="204"/>
      <c r="AA136" s="204"/>
      <c r="AB136" s="204"/>
      <c r="AC136" s="204"/>
      <c r="AD136" s="205"/>
      <c r="AE136" s="200"/>
      <c r="AF136" s="63"/>
    </row>
    <row r="137" spans="1:32" x14ac:dyDescent="0.3">
      <c r="A137" s="162"/>
      <c r="B137" s="192"/>
      <c r="C137" s="193"/>
      <c r="D137" s="206"/>
      <c r="E137" s="206"/>
      <c r="F137" s="67"/>
      <c r="G137" s="155" t="s">
        <v>54</v>
      </c>
      <c r="H137" s="156">
        <v>10</v>
      </c>
      <c r="I137" s="157">
        <v>0</v>
      </c>
      <c r="J137" s="167"/>
      <c r="K137" s="167"/>
      <c r="L137" s="167"/>
      <c r="M137" s="167"/>
      <c r="N137" s="167"/>
      <c r="O137" s="167"/>
      <c r="P137" s="167"/>
      <c r="Q137" s="167"/>
      <c r="R137" s="207"/>
      <c r="S137" s="159"/>
      <c r="T137" s="102"/>
      <c r="U137" s="102"/>
      <c r="V137" s="178"/>
      <c r="W137" s="178"/>
      <c r="X137" s="178"/>
      <c r="Y137" s="178"/>
      <c r="Z137" s="178"/>
      <c r="AA137" s="178"/>
      <c r="AB137" s="178"/>
      <c r="AC137" s="178"/>
      <c r="AD137" s="208"/>
      <c r="AE137" s="209"/>
      <c r="AF137" s="36"/>
    </row>
    <row r="138" spans="1:32" x14ac:dyDescent="0.3">
      <c r="A138" s="106">
        <v>18</v>
      </c>
      <c r="B138" s="181" t="s">
        <v>79</v>
      </c>
      <c r="C138" s="182" t="s">
        <v>40</v>
      </c>
      <c r="D138" s="195" t="s">
        <v>95</v>
      </c>
      <c r="E138" s="195" t="s">
        <v>96</v>
      </c>
      <c r="F138" s="145">
        <f>SUM(H138:H140)</f>
        <v>26.67</v>
      </c>
      <c r="G138" s="183" t="s">
        <v>43</v>
      </c>
      <c r="H138" s="184">
        <v>7</v>
      </c>
      <c r="I138" s="185">
        <v>6</v>
      </c>
      <c r="J138" s="158">
        <v>0</v>
      </c>
      <c r="K138" s="158">
        <v>0</v>
      </c>
      <c r="L138" s="158">
        <v>0</v>
      </c>
      <c r="M138" s="158">
        <v>0</v>
      </c>
      <c r="N138" s="158">
        <v>0</v>
      </c>
      <c r="O138" s="158">
        <v>0</v>
      </c>
      <c r="P138" s="158">
        <v>0</v>
      </c>
      <c r="Q138" s="158">
        <v>0</v>
      </c>
      <c r="R138" s="210">
        <v>30</v>
      </c>
      <c r="S138" s="211"/>
      <c r="T138" s="146">
        <f>SUM(F138)*17</f>
        <v>453.39000000000004</v>
      </c>
      <c r="U138" s="146">
        <f>SUM(H138)*I138</f>
        <v>42</v>
      </c>
      <c r="V138" s="115">
        <v>0</v>
      </c>
      <c r="W138" s="115">
        <v>0</v>
      </c>
      <c r="X138" s="115">
        <v>0</v>
      </c>
      <c r="Y138" s="115">
        <v>0</v>
      </c>
      <c r="Z138" s="115">
        <v>0</v>
      </c>
      <c r="AA138" s="115">
        <v>0</v>
      </c>
      <c r="AB138" s="115">
        <v>0</v>
      </c>
      <c r="AC138" s="115">
        <v>0</v>
      </c>
      <c r="AD138" s="115">
        <v>10</v>
      </c>
      <c r="AE138" s="200">
        <f t="shared" ref="AE138" si="1">SUM(T138:AD138)</f>
        <v>505.39000000000004</v>
      </c>
      <c r="AF138" s="148" t="s">
        <v>44</v>
      </c>
    </row>
    <row r="139" spans="1:32" x14ac:dyDescent="0.3">
      <c r="A139" s="109"/>
      <c r="B139" s="181"/>
      <c r="C139" s="182"/>
      <c r="D139" s="195"/>
      <c r="E139" s="195"/>
      <c r="F139" s="145"/>
      <c r="G139" s="72" t="s">
        <v>53</v>
      </c>
      <c r="H139" s="55">
        <v>9.67</v>
      </c>
      <c r="I139" s="73">
        <v>0</v>
      </c>
      <c r="J139" s="158"/>
      <c r="K139" s="158"/>
      <c r="L139" s="158"/>
      <c r="M139" s="158"/>
      <c r="N139" s="158"/>
      <c r="O139" s="158"/>
      <c r="P139" s="158"/>
      <c r="Q139" s="158"/>
      <c r="R139" s="204"/>
      <c r="S139" s="74"/>
      <c r="T139" s="146"/>
      <c r="U139" s="146"/>
      <c r="V139" s="190"/>
      <c r="W139" s="190"/>
      <c r="X139" s="190"/>
      <c r="Y139" s="190"/>
      <c r="Z139" s="190"/>
      <c r="AA139" s="190"/>
      <c r="AB139" s="190"/>
      <c r="AC139" s="190"/>
      <c r="AD139" s="190"/>
      <c r="AE139" s="200"/>
      <c r="AF139" s="148"/>
    </row>
    <row r="140" spans="1:32" x14ac:dyDescent="0.3">
      <c r="A140" s="162"/>
      <c r="B140" s="192"/>
      <c r="C140" s="193"/>
      <c r="D140" s="206"/>
      <c r="E140" s="206"/>
      <c r="F140" s="67"/>
      <c r="G140" s="72" t="s">
        <v>54</v>
      </c>
      <c r="H140" s="55">
        <v>10</v>
      </c>
      <c r="I140" s="73">
        <v>0</v>
      </c>
      <c r="J140" s="167"/>
      <c r="K140" s="167"/>
      <c r="L140" s="167"/>
      <c r="M140" s="167"/>
      <c r="N140" s="167"/>
      <c r="O140" s="167"/>
      <c r="P140" s="167"/>
      <c r="Q140" s="167"/>
      <c r="R140" s="178"/>
      <c r="S140" s="74"/>
      <c r="T140" s="70"/>
      <c r="U140" s="70"/>
      <c r="V140" s="102"/>
      <c r="W140" s="102"/>
      <c r="X140" s="102"/>
      <c r="Y140" s="118"/>
      <c r="Z140" s="118"/>
      <c r="AA140" s="118"/>
      <c r="AB140" s="118"/>
      <c r="AC140" s="118"/>
      <c r="AD140" s="102"/>
      <c r="AE140" s="209"/>
      <c r="AF140" s="36"/>
    </row>
    <row r="141" spans="1:32" x14ac:dyDescent="0.3">
      <c r="A141" s="212">
        <v>19</v>
      </c>
      <c r="B141" s="181" t="s">
        <v>55</v>
      </c>
      <c r="C141" s="182" t="s">
        <v>62</v>
      </c>
      <c r="D141" s="195" t="s">
        <v>41</v>
      </c>
      <c r="E141" s="195" t="s">
        <v>97</v>
      </c>
      <c r="F141" s="145">
        <f>SUM(H141:H142)</f>
        <v>19.47</v>
      </c>
      <c r="G141" s="72" t="s">
        <v>53</v>
      </c>
      <c r="H141" s="55">
        <v>9.4700000000000006</v>
      </c>
      <c r="I141" s="73">
        <v>0</v>
      </c>
      <c r="J141" s="158">
        <v>0</v>
      </c>
      <c r="K141" s="158">
        <v>0</v>
      </c>
      <c r="L141" s="158">
        <v>3</v>
      </c>
      <c r="M141" s="158">
        <v>0</v>
      </c>
      <c r="N141" s="158">
        <v>2</v>
      </c>
      <c r="O141" s="158">
        <v>0</v>
      </c>
      <c r="P141" s="158">
        <v>0</v>
      </c>
      <c r="Q141" s="158">
        <v>0</v>
      </c>
      <c r="R141" s="204">
        <v>51</v>
      </c>
      <c r="S141" s="74"/>
      <c r="T141" s="146">
        <f>SUM(F141)*17</f>
        <v>330.99</v>
      </c>
      <c r="U141" s="146">
        <v>0</v>
      </c>
      <c r="V141" s="190">
        <v>0</v>
      </c>
      <c r="W141" s="190">
        <v>0</v>
      </c>
      <c r="X141" s="190">
        <v>15</v>
      </c>
      <c r="Y141" s="190">
        <v>0</v>
      </c>
      <c r="Z141" s="190">
        <v>10</v>
      </c>
      <c r="AA141" s="190">
        <v>0</v>
      </c>
      <c r="AB141" s="190">
        <v>0</v>
      </c>
      <c r="AC141" s="190">
        <v>0</v>
      </c>
      <c r="AD141" s="190">
        <v>20</v>
      </c>
      <c r="AE141" s="200">
        <f>SUM(T141:AD142)</f>
        <v>375.99</v>
      </c>
      <c r="AF141" s="148" t="s">
        <v>44</v>
      </c>
    </row>
    <row r="142" spans="1:32" x14ac:dyDescent="0.3">
      <c r="A142" s="162"/>
      <c r="B142" s="192"/>
      <c r="C142" s="193"/>
      <c r="D142" s="206"/>
      <c r="E142" s="206"/>
      <c r="F142" s="67"/>
      <c r="G142" s="72" t="s">
        <v>54</v>
      </c>
      <c r="H142" s="55">
        <v>10</v>
      </c>
      <c r="I142" s="73">
        <v>0</v>
      </c>
      <c r="J142" s="167"/>
      <c r="K142" s="167"/>
      <c r="L142" s="167"/>
      <c r="M142" s="167"/>
      <c r="N142" s="167"/>
      <c r="O142" s="167"/>
      <c r="P142" s="167"/>
      <c r="Q142" s="167"/>
      <c r="R142" s="178"/>
      <c r="S142" s="74"/>
      <c r="T142" s="70"/>
      <c r="U142" s="70"/>
      <c r="V142" s="102"/>
      <c r="W142" s="102"/>
      <c r="X142" s="102"/>
      <c r="Y142" s="118"/>
      <c r="Z142" s="118"/>
      <c r="AA142" s="118"/>
      <c r="AB142" s="118"/>
      <c r="AC142" s="118"/>
      <c r="AD142" s="102"/>
      <c r="AE142" s="209"/>
      <c r="AF142" s="36"/>
    </row>
    <row r="143" spans="1:32" x14ac:dyDescent="0.3">
      <c r="A143" s="169">
        <v>20</v>
      </c>
      <c r="B143" s="181" t="s">
        <v>72</v>
      </c>
      <c r="C143" s="182" t="s">
        <v>40</v>
      </c>
      <c r="D143" s="195" t="s">
        <v>79</v>
      </c>
      <c r="E143" s="195" t="s">
        <v>98</v>
      </c>
      <c r="F143" s="145">
        <f>SUM(H143:H144)</f>
        <v>19.670000000000002</v>
      </c>
      <c r="G143" s="72" t="s">
        <v>53</v>
      </c>
      <c r="H143" s="55">
        <v>9.67</v>
      </c>
      <c r="I143" s="73">
        <v>0</v>
      </c>
      <c r="J143" s="158">
        <v>0</v>
      </c>
      <c r="K143" s="158">
        <v>0</v>
      </c>
      <c r="L143" s="158">
        <v>0</v>
      </c>
      <c r="M143" s="158">
        <v>0</v>
      </c>
      <c r="N143" s="158">
        <v>1</v>
      </c>
      <c r="O143" s="158">
        <v>2</v>
      </c>
      <c r="P143" s="158">
        <v>0</v>
      </c>
      <c r="Q143" s="158">
        <v>0</v>
      </c>
      <c r="R143" s="204">
        <v>45</v>
      </c>
      <c r="S143" s="74"/>
      <c r="T143" s="146">
        <f>SUM(F143)*17</f>
        <v>334.39000000000004</v>
      </c>
      <c r="U143" s="146">
        <v>0</v>
      </c>
      <c r="V143" s="190">
        <v>0</v>
      </c>
      <c r="W143" s="190">
        <v>0</v>
      </c>
      <c r="X143" s="190">
        <v>0</v>
      </c>
      <c r="Y143" s="190">
        <v>0</v>
      </c>
      <c r="Z143" s="190">
        <v>5</v>
      </c>
      <c r="AA143" s="190">
        <v>20</v>
      </c>
      <c r="AB143" s="190">
        <v>0</v>
      </c>
      <c r="AC143" s="190">
        <v>0</v>
      </c>
      <c r="AD143" s="190">
        <v>10</v>
      </c>
      <c r="AE143" s="200">
        <f>SUM(T143:AD144)</f>
        <v>369.39000000000004</v>
      </c>
      <c r="AF143" s="148" t="s">
        <v>44</v>
      </c>
    </row>
    <row r="144" spans="1:32" x14ac:dyDescent="0.3">
      <c r="A144" s="162"/>
      <c r="B144" s="192"/>
      <c r="C144" s="193"/>
      <c r="D144" s="206"/>
      <c r="E144" s="206"/>
      <c r="F144" s="67"/>
      <c r="G144" s="72" t="s">
        <v>54</v>
      </c>
      <c r="H144" s="55">
        <v>10</v>
      </c>
      <c r="I144" s="73">
        <v>0</v>
      </c>
      <c r="J144" s="167"/>
      <c r="K144" s="167"/>
      <c r="L144" s="167"/>
      <c r="M144" s="167"/>
      <c r="N144" s="167"/>
      <c r="O144" s="167"/>
      <c r="P144" s="167"/>
      <c r="Q144" s="167"/>
      <c r="R144" s="178"/>
      <c r="S144" s="74"/>
      <c r="T144" s="70"/>
      <c r="U144" s="70"/>
      <c r="V144" s="102"/>
      <c r="W144" s="102"/>
      <c r="X144" s="102"/>
      <c r="Y144" s="118"/>
      <c r="Z144" s="118"/>
      <c r="AA144" s="118"/>
      <c r="AB144" s="118"/>
      <c r="AC144" s="118"/>
      <c r="AD144" s="102"/>
      <c r="AE144" s="209"/>
      <c r="AF144" s="36"/>
    </row>
    <row r="145" spans="1:32" x14ac:dyDescent="0.3">
      <c r="A145" s="106">
        <v>21</v>
      </c>
      <c r="B145" s="213" t="s">
        <v>72</v>
      </c>
      <c r="C145" s="214" t="s">
        <v>56</v>
      </c>
      <c r="D145" s="106" t="s">
        <v>87</v>
      </c>
      <c r="E145" s="106" t="s">
        <v>99</v>
      </c>
      <c r="F145" s="145">
        <f>SUM(H145:H146)</f>
        <v>19.43</v>
      </c>
      <c r="G145" s="72" t="s">
        <v>53</v>
      </c>
      <c r="H145" s="55">
        <v>9.43</v>
      </c>
      <c r="I145" s="73">
        <v>0</v>
      </c>
      <c r="J145" s="158">
        <v>0</v>
      </c>
      <c r="K145" s="158">
        <v>0</v>
      </c>
      <c r="L145" s="158">
        <v>0</v>
      </c>
      <c r="M145" s="158">
        <v>0</v>
      </c>
      <c r="N145" s="158">
        <v>0</v>
      </c>
      <c r="O145" s="158">
        <v>0</v>
      </c>
      <c r="P145" s="158">
        <v>0</v>
      </c>
      <c r="Q145" s="158">
        <v>69</v>
      </c>
      <c r="R145" s="204">
        <v>60</v>
      </c>
      <c r="S145" s="74"/>
      <c r="T145" s="146">
        <f>SUM(F145)*17</f>
        <v>330.31</v>
      </c>
      <c r="U145" s="146">
        <v>0</v>
      </c>
      <c r="V145" s="190">
        <v>0</v>
      </c>
      <c r="W145" s="190">
        <v>0</v>
      </c>
      <c r="X145" s="190">
        <v>0</v>
      </c>
      <c r="Y145" s="190">
        <v>0</v>
      </c>
      <c r="Z145" s="190">
        <v>0</v>
      </c>
      <c r="AA145" s="190">
        <v>0</v>
      </c>
      <c r="AB145" s="190">
        <v>0</v>
      </c>
      <c r="AC145" s="190">
        <v>17</v>
      </c>
      <c r="AD145" s="190">
        <v>20</v>
      </c>
      <c r="AE145" s="200">
        <f>SUM(T145:AD146)</f>
        <v>367.31</v>
      </c>
      <c r="AF145" s="148" t="s">
        <v>44</v>
      </c>
    </row>
    <row r="146" spans="1:32" x14ac:dyDescent="0.3">
      <c r="A146" s="162"/>
      <c r="B146" s="215"/>
      <c r="C146" s="216"/>
      <c r="D146" s="217"/>
      <c r="E146" s="217"/>
      <c r="F146" s="67"/>
      <c r="G146" s="72" t="s">
        <v>54</v>
      </c>
      <c r="H146" s="55">
        <v>10</v>
      </c>
      <c r="I146" s="73">
        <v>0</v>
      </c>
      <c r="J146" s="167"/>
      <c r="K146" s="167"/>
      <c r="L146" s="167"/>
      <c r="M146" s="167"/>
      <c r="N146" s="167"/>
      <c r="O146" s="167"/>
      <c r="P146" s="167"/>
      <c r="Q146" s="167"/>
      <c r="R146" s="178"/>
      <c r="S146" s="74"/>
      <c r="T146" s="70"/>
      <c r="U146" s="70"/>
      <c r="V146" s="102"/>
      <c r="W146" s="102"/>
      <c r="X146" s="102"/>
      <c r="Y146" s="118"/>
      <c r="Z146" s="118"/>
      <c r="AA146" s="118"/>
      <c r="AB146" s="118"/>
      <c r="AC146" s="118"/>
      <c r="AD146" s="102"/>
      <c r="AE146" s="209"/>
      <c r="AF146" s="36"/>
    </row>
    <row r="147" spans="1:32" ht="15.6" x14ac:dyDescent="0.3">
      <c r="A147" s="218">
        <v>22</v>
      </c>
      <c r="B147" s="219" t="s">
        <v>79</v>
      </c>
      <c r="C147" s="220" t="s">
        <v>55</v>
      </c>
      <c r="D147" s="218" t="s">
        <v>95</v>
      </c>
      <c r="E147" s="218" t="s">
        <v>100</v>
      </c>
      <c r="F147" s="221">
        <v>10</v>
      </c>
      <c r="G147" s="222">
        <v>0</v>
      </c>
      <c r="H147" s="223">
        <v>0</v>
      </c>
      <c r="I147" s="224">
        <v>0</v>
      </c>
      <c r="J147" s="222">
        <v>0</v>
      </c>
      <c r="K147" s="222">
        <v>0</v>
      </c>
      <c r="L147" s="222">
        <v>3</v>
      </c>
      <c r="M147" s="222">
        <v>0</v>
      </c>
      <c r="N147" s="222">
        <v>3</v>
      </c>
      <c r="O147" s="222">
        <v>0</v>
      </c>
      <c r="P147" s="222">
        <v>0</v>
      </c>
      <c r="Q147" s="222">
        <v>0</v>
      </c>
      <c r="R147" s="222">
        <v>35</v>
      </c>
      <c r="S147" s="225"/>
      <c r="T147" s="226">
        <f t="shared" ref="T147" si="2">SUM(F147)*17</f>
        <v>170</v>
      </c>
      <c r="U147" s="227">
        <v>0</v>
      </c>
      <c r="V147" s="228">
        <v>0</v>
      </c>
      <c r="W147" s="228">
        <v>0</v>
      </c>
      <c r="X147" s="228">
        <v>15</v>
      </c>
      <c r="Y147" s="228">
        <v>0</v>
      </c>
      <c r="Z147" s="228">
        <v>20</v>
      </c>
      <c r="AA147" s="228">
        <v>0</v>
      </c>
      <c r="AB147" s="228">
        <v>0</v>
      </c>
      <c r="AC147" s="228">
        <v>0</v>
      </c>
      <c r="AD147" s="228">
        <v>10</v>
      </c>
      <c r="AE147" s="11">
        <f t="shared" ref="AE147" si="3">SUM(T147:AD147)</f>
        <v>215</v>
      </c>
      <c r="AF147" s="229" t="s">
        <v>44</v>
      </c>
    </row>
    <row r="148" spans="1:32" ht="15.6" x14ac:dyDescent="0.3">
      <c r="A148" s="218">
        <v>23</v>
      </c>
      <c r="B148" s="219" t="s">
        <v>72</v>
      </c>
      <c r="C148" s="220" t="s">
        <v>41</v>
      </c>
      <c r="D148" s="218" t="s">
        <v>62</v>
      </c>
      <c r="E148" s="218" t="s">
        <v>101</v>
      </c>
      <c r="F148" s="221">
        <v>9.76</v>
      </c>
      <c r="G148" s="222">
        <v>0</v>
      </c>
      <c r="H148" s="223">
        <v>0</v>
      </c>
      <c r="I148" s="224">
        <v>0</v>
      </c>
      <c r="J148" s="222">
        <v>0</v>
      </c>
      <c r="K148" s="222">
        <v>0</v>
      </c>
      <c r="L148" s="222">
        <v>0</v>
      </c>
      <c r="M148" s="222">
        <v>0</v>
      </c>
      <c r="N148" s="222">
        <v>2</v>
      </c>
      <c r="O148" s="222">
        <v>0</v>
      </c>
      <c r="P148" s="222">
        <v>0</v>
      </c>
      <c r="Q148" s="222">
        <v>0</v>
      </c>
      <c r="R148" s="222">
        <v>48</v>
      </c>
      <c r="S148" s="225"/>
      <c r="T148" s="226">
        <f>SUM(F148)*17</f>
        <v>165.92</v>
      </c>
      <c r="U148" s="227">
        <v>0</v>
      </c>
      <c r="V148" s="228"/>
      <c r="W148" s="228"/>
      <c r="X148" s="228"/>
      <c r="Y148" s="228"/>
      <c r="Z148" s="228">
        <v>10</v>
      </c>
      <c r="AA148" s="228">
        <v>0</v>
      </c>
      <c r="AB148" s="228">
        <v>0</v>
      </c>
      <c r="AC148" s="228">
        <v>0</v>
      </c>
      <c r="AD148" s="228">
        <v>10</v>
      </c>
      <c r="AE148" s="11">
        <f>SUM(T148:AD148)</f>
        <v>185.92</v>
      </c>
      <c r="AF148" s="229" t="s">
        <v>44</v>
      </c>
    </row>
    <row r="149" spans="1:32" ht="15.6" x14ac:dyDescent="0.3">
      <c r="A149" s="230">
        <v>24</v>
      </c>
      <c r="B149" s="219" t="s">
        <v>72</v>
      </c>
      <c r="C149" s="220" t="s">
        <v>40</v>
      </c>
      <c r="D149" s="218" t="s">
        <v>76</v>
      </c>
      <c r="E149" s="218" t="s">
        <v>102</v>
      </c>
      <c r="F149" s="221">
        <v>9.6</v>
      </c>
      <c r="G149" s="222">
        <v>0</v>
      </c>
      <c r="H149" s="223">
        <v>0</v>
      </c>
      <c r="I149" s="224">
        <v>0</v>
      </c>
      <c r="J149" s="222">
        <v>0</v>
      </c>
      <c r="K149" s="222">
        <v>0</v>
      </c>
      <c r="L149" s="222">
        <v>0</v>
      </c>
      <c r="M149" s="222">
        <v>0</v>
      </c>
      <c r="N149" s="222">
        <v>1</v>
      </c>
      <c r="O149" s="222">
        <v>0</v>
      </c>
      <c r="P149" s="222">
        <v>0</v>
      </c>
      <c r="Q149" s="222">
        <v>0</v>
      </c>
      <c r="R149" s="222">
        <v>42</v>
      </c>
      <c r="S149" s="225"/>
      <c r="T149" s="226">
        <f>SUM(F149)*17</f>
        <v>163.19999999999999</v>
      </c>
      <c r="U149" s="227">
        <v>0</v>
      </c>
      <c r="V149" s="228">
        <v>0</v>
      </c>
      <c r="W149" s="228">
        <v>0</v>
      </c>
      <c r="X149" s="228">
        <v>0</v>
      </c>
      <c r="Y149" s="228">
        <v>0</v>
      </c>
      <c r="Z149" s="228">
        <v>5</v>
      </c>
      <c r="AA149" s="228">
        <v>0</v>
      </c>
      <c r="AB149" s="228">
        <v>0</v>
      </c>
      <c r="AC149" s="228">
        <v>0</v>
      </c>
      <c r="AD149" s="228">
        <v>10</v>
      </c>
      <c r="AE149" s="11">
        <f>SUM(T149:AD149)</f>
        <v>178.2</v>
      </c>
      <c r="AF149" s="229" t="s">
        <v>44</v>
      </c>
    </row>
    <row r="150" spans="1:32" ht="43.2" x14ac:dyDescent="0.3">
      <c r="A150" s="231">
        <v>25</v>
      </c>
      <c r="B150" s="219" t="s">
        <v>69</v>
      </c>
      <c r="C150" s="220" t="s">
        <v>55</v>
      </c>
      <c r="D150" s="218" t="s">
        <v>76</v>
      </c>
      <c r="E150" s="218" t="s">
        <v>103</v>
      </c>
      <c r="F150" s="221">
        <v>0</v>
      </c>
      <c r="G150" s="222">
        <v>0</v>
      </c>
      <c r="H150" s="223">
        <v>0</v>
      </c>
      <c r="I150" s="224">
        <v>0</v>
      </c>
      <c r="J150" s="222">
        <v>6</v>
      </c>
      <c r="K150" s="222">
        <v>0</v>
      </c>
      <c r="L150" s="222">
        <v>0</v>
      </c>
      <c r="M150" s="222">
        <v>0</v>
      </c>
      <c r="N150" s="222">
        <v>5</v>
      </c>
      <c r="O150" s="222">
        <v>6</v>
      </c>
      <c r="P150" s="222">
        <v>0</v>
      </c>
      <c r="Q150" s="222">
        <v>0</v>
      </c>
      <c r="R150" s="222">
        <v>34</v>
      </c>
      <c r="S150" s="225"/>
      <c r="T150" s="226">
        <f t="shared" ref="T150:T247" si="4">SUM(F150)*17</f>
        <v>0</v>
      </c>
      <c r="U150" s="227">
        <v>0</v>
      </c>
      <c r="V150" s="228">
        <v>50</v>
      </c>
      <c r="W150" s="228">
        <v>0</v>
      </c>
      <c r="X150" s="228">
        <v>0</v>
      </c>
      <c r="Y150" s="228">
        <v>0</v>
      </c>
      <c r="Z150" s="228">
        <v>40</v>
      </c>
      <c r="AA150" s="228">
        <v>60</v>
      </c>
      <c r="AB150" s="228">
        <v>0</v>
      </c>
      <c r="AC150" s="228">
        <v>0</v>
      </c>
      <c r="AD150" s="228">
        <v>10</v>
      </c>
      <c r="AE150" s="11">
        <f t="shared" ref="AE150:AE237" si="5">SUM(T150:AD150)</f>
        <v>160</v>
      </c>
      <c r="AF150" s="229" t="s">
        <v>59</v>
      </c>
    </row>
    <row r="151" spans="1:32" ht="15.6" x14ac:dyDescent="0.3">
      <c r="A151" s="218">
        <v>26</v>
      </c>
      <c r="B151" s="219" t="s">
        <v>72</v>
      </c>
      <c r="C151" s="220" t="s">
        <v>56</v>
      </c>
      <c r="D151" s="218" t="s">
        <v>84</v>
      </c>
      <c r="E151" s="218" t="s">
        <v>104</v>
      </c>
      <c r="F151" s="221">
        <v>0</v>
      </c>
      <c r="G151" s="222">
        <v>0</v>
      </c>
      <c r="H151" s="223">
        <v>0</v>
      </c>
      <c r="I151" s="224">
        <v>0</v>
      </c>
      <c r="J151" s="222">
        <v>5</v>
      </c>
      <c r="K151" s="222">
        <v>0</v>
      </c>
      <c r="L151" s="222">
        <v>0</v>
      </c>
      <c r="M151" s="222">
        <v>0</v>
      </c>
      <c r="N151" s="222">
        <v>5</v>
      </c>
      <c r="O151" s="222">
        <v>0</v>
      </c>
      <c r="P151" s="222">
        <v>0</v>
      </c>
      <c r="Q151" s="222">
        <v>0</v>
      </c>
      <c r="R151" s="222">
        <v>34</v>
      </c>
      <c r="S151" s="225"/>
      <c r="T151" s="226">
        <f t="shared" si="4"/>
        <v>0</v>
      </c>
      <c r="U151" s="227">
        <v>0</v>
      </c>
      <c r="V151" s="228">
        <v>40</v>
      </c>
      <c r="W151" s="228">
        <v>0</v>
      </c>
      <c r="X151" s="228">
        <v>0</v>
      </c>
      <c r="Y151" s="228">
        <v>0</v>
      </c>
      <c r="Z151" s="228">
        <v>40</v>
      </c>
      <c r="AA151" s="228">
        <v>0</v>
      </c>
      <c r="AB151" s="228">
        <v>0</v>
      </c>
      <c r="AC151" s="228">
        <v>0</v>
      </c>
      <c r="AD151" s="228">
        <v>10</v>
      </c>
      <c r="AE151" s="11">
        <f t="shared" si="5"/>
        <v>90</v>
      </c>
      <c r="AF151" s="229" t="s">
        <v>44</v>
      </c>
    </row>
    <row r="152" spans="1:32" ht="43.2" x14ac:dyDescent="0.3">
      <c r="A152" s="218">
        <v>27</v>
      </c>
      <c r="B152" s="219" t="s">
        <v>79</v>
      </c>
      <c r="C152" s="220" t="s">
        <v>76</v>
      </c>
      <c r="D152" s="218" t="s">
        <v>105</v>
      </c>
      <c r="E152" s="218" t="s">
        <v>106</v>
      </c>
      <c r="F152" s="221">
        <v>0</v>
      </c>
      <c r="G152" s="222">
        <v>0</v>
      </c>
      <c r="H152" s="223">
        <v>0</v>
      </c>
      <c r="I152" s="224">
        <v>0</v>
      </c>
      <c r="J152" s="222">
        <v>4</v>
      </c>
      <c r="K152" s="222">
        <v>0</v>
      </c>
      <c r="L152" s="222">
        <v>0</v>
      </c>
      <c r="M152" s="222">
        <v>0</v>
      </c>
      <c r="N152" s="222">
        <v>4</v>
      </c>
      <c r="O152" s="222">
        <v>0</v>
      </c>
      <c r="P152" s="222">
        <v>0</v>
      </c>
      <c r="Q152" s="232">
        <v>0.96</v>
      </c>
      <c r="R152" s="222">
        <v>36</v>
      </c>
      <c r="S152" s="225"/>
      <c r="T152" s="226">
        <f t="shared" si="4"/>
        <v>0</v>
      </c>
      <c r="U152" s="227">
        <v>0</v>
      </c>
      <c r="V152" s="228">
        <v>30</v>
      </c>
      <c r="W152" s="228">
        <v>0</v>
      </c>
      <c r="X152" s="228">
        <v>0</v>
      </c>
      <c r="Y152" s="228">
        <v>0</v>
      </c>
      <c r="Z152" s="228">
        <v>30</v>
      </c>
      <c r="AA152" s="228">
        <v>0</v>
      </c>
      <c r="AB152" s="228">
        <v>0</v>
      </c>
      <c r="AC152" s="228">
        <v>17</v>
      </c>
      <c r="AD152" s="228">
        <v>10</v>
      </c>
      <c r="AE152" s="11">
        <f t="shared" si="5"/>
        <v>87</v>
      </c>
      <c r="AF152" s="229" t="s">
        <v>107</v>
      </c>
    </row>
    <row r="153" spans="1:32" ht="15.6" x14ac:dyDescent="0.3">
      <c r="A153" s="230">
        <v>28</v>
      </c>
      <c r="B153" s="219" t="s">
        <v>79</v>
      </c>
      <c r="C153" s="220" t="s">
        <v>95</v>
      </c>
      <c r="D153" s="218" t="s">
        <v>55</v>
      </c>
      <c r="E153" s="218" t="s">
        <v>108</v>
      </c>
      <c r="F153" s="221">
        <v>0</v>
      </c>
      <c r="G153" s="222">
        <v>0</v>
      </c>
      <c r="H153" s="223">
        <v>0</v>
      </c>
      <c r="I153" s="224">
        <v>0</v>
      </c>
      <c r="J153" s="222">
        <v>0</v>
      </c>
      <c r="K153" s="222">
        <v>5</v>
      </c>
      <c r="L153" s="222">
        <v>3</v>
      </c>
      <c r="M153" s="222">
        <v>0</v>
      </c>
      <c r="N153" s="222">
        <v>3</v>
      </c>
      <c r="O153" s="222">
        <v>0</v>
      </c>
      <c r="P153" s="222">
        <v>0</v>
      </c>
      <c r="Q153" s="232">
        <v>0</v>
      </c>
      <c r="R153" s="222">
        <v>38</v>
      </c>
      <c r="S153" s="225"/>
      <c r="T153" s="226">
        <f t="shared" si="4"/>
        <v>0</v>
      </c>
      <c r="U153" s="227">
        <v>0</v>
      </c>
      <c r="V153" s="228">
        <v>0</v>
      </c>
      <c r="W153" s="228">
        <v>40</v>
      </c>
      <c r="X153" s="228">
        <v>15</v>
      </c>
      <c r="Y153" s="228">
        <v>0</v>
      </c>
      <c r="Z153" s="228">
        <v>20</v>
      </c>
      <c r="AA153" s="228">
        <v>0</v>
      </c>
      <c r="AB153" s="228">
        <v>0</v>
      </c>
      <c r="AC153" s="228">
        <v>0</v>
      </c>
      <c r="AD153" s="228">
        <v>10</v>
      </c>
      <c r="AE153" s="11">
        <f t="shared" si="5"/>
        <v>85</v>
      </c>
      <c r="AF153" s="229" t="s">
        <v>44</v>
      </c>
    </row>
    <row r="154" spans="1:32" ht="43.2" x14ac:dyDescent="0.3">
      <c r="A154" s="231">
        <v>29</v>
      </c>
      <c r="B154" s="219" t="s">
        <v>79</v>
      </c>
      <c r="C154" s="220" t="s">
        <v>87</v>
      </c>
      <c r="D154" s="218" t="s">
        <v>55</v>
      </c>
      <c r="E154" s="218" t="s">
        <v>109</v>
      </c>
      <c r="F154" s="221">
        <v>0</v>
      </c>
      <c r="G154" s="222">
        <v>0</v>
      </c>
      <c r="H154" s="223">
        <v>0</v>
      </c>
      <c r="I154" s="224"/>
      <c r="J154" s="222">
        <v>5</v>
      </c>
      <c r="K154" s="222">
        <v>0</v>
      </c>
      <c r="L154" s="222">
        <v>0</v>
      </c>
      <c r="M154" s="222">
        <v>0</v>
      </c>
      <c r="N154" s="222">
        <v>4</v>
      </c>
      <c r="O154" s="222">
        <v>0</v>
      </c>
      <c r="P154" s="222">
        <v>0</v>
      </c>
      <c r="Q154" s="222">
        <v>0</v>
      </c>
      <c r="R154" s="222">
        <v>40</v>
      </c>
      <c r="S154" s="225"/>
      <c r="T154" s="226">
        <f t="shared" si="4"/>
        <v>0</v>
      </c>
      <c r="U154" s="227">
        <v>0</v>
      </c>
      <c r="V154" s="228">
        <v>40</v>
      </c>
      <c r="W154" s="228">
        <v>0</v>
      </c>
      <c r="X154" s="228">
        <v>0</v>
      </c>
      <c r="Y154" s="228">
        <v>0</v>
      </c>
      <c r="Z154" s="228">
        <v>30</v>
      </c>
      <c r="AA154" s="228">
        <v>0</v>
      </c>
      <c r="AB154" s="228">
        <v>0</v>
      </c>
      <c r="AC154" s="228">
        <v>0</v>
      </c>
      <c r="AD154" s="228">
        <v>10</v>
      </c>
      <c r="AE154" s="11">
        <f t="shared" si="5"/>
        <v>80</v>
      </c>
      <c r="AF154" s="229" t="s">
        <v>110</v>
      </c>
    </row>
    <row r="155" spans="1:32" ht="43.2" x14ac:dyDescent="0.3">
      <c r="A155" s="231">
        <v>30</v>
      </c>
      <c r="B155" s="219" t="s">
        <v>79</v>
      </c>
      <c r="C155" s="220" t="s">
        <v>95</v>
      </c>
      <c r="D155" s="218" t="s">
        <v>87</v>
      </c>
      <c r="E155" s="218" t="s">
        <v>111</v>
      </c>
      <c r="F155" s="221">
        <v>0</v>
      </c>
      <c r="G155" s="222">
        <v>0</v>
      </c>
      <c r="H155" s="223">
        <v>0</v>
      </c>
      <c r="I155" s="224">
        <v>0</v>
      </c>
      <c r="J155" s="222">
        <v>5</v>
      </c>
      <c r="K155" s="222">
        <v>0</v>
      </c>
      <c r="L155" s="222">
        <v>0</v>
      </c>
      <c r="M155" s="222">
        <v>0</v>
      </c>
      <c r="N155" s="222">
        <v>4</v>
      </c>
      <c r="O155" s="222">
        <v>0</v>
      </c>
      <c r="P155" s="222">
        <v>0</v>
      </c>
      <c r="Q155" s="222">
        <v>0</v>
      </c>
      <c r="R155" s="222">
        <v>36</v>
      </c>
      <c r="S155" s="225"/>
      <c r="T155" s="226">
        <f t="shared" si="4"/>
        <v>0</v>
      </c>
      <c r="U155" s="227">
        <v>0</v>
      </c>
      <c r="V155" s="228">
        <v>40</v>
      </c>
      <c r="W155" s="228">
        <v>0</v>
      </c>
      <c r="X155" s="228">
        <v>0</v>
      </c>
      <c r="Y155" s="228">
        <v>0</v>
      </c>
      <c r="Z155" s="228">
        <v>30</v>
      </c>
      <c r="AA155" s="228">
        <v>0</v>
      </c>
      <c r="AB155" s="228">
        <v>0</v>
      </c>
      <c r="AC155" s="228">
        <v>0</v>
      </c>
      <c r="AD155" s="228">
        <v>10</v>
      </c>
      <c r="AE155" s="11">
        <f t="shared" si="5"/>
        <v>80</v>
      </c>
      <c r="AF155" s="229" t="s">
        <v>107</v>
      </c>
    </row>
    <row r="156" spans="1:32" ht="15.6" x14ac:dyDescent="0.3">
      <c r="A156" s="218">
        <v>31</v>
      </c>
      <c r="B156" s="219" t="s">
        <v>79</v>
      </c>
      <c r="C156" s="220" t="s">
        <v>95</v>
      </c>
      <c r="D156" s="218" t="s">
        <v>62</v>
      </c>
      <c r="E156" s="218" t="s">
        <v>112</v>
      </c>
      <c r="F156" s="221">
        <v>0</v>
      </c>
      <c r="G156" s="222">
        <v>0</v>
      </c>
      <c r="H156" s="223">
        <v>0</v>
      </c>
      <c r="I156" s="224">
        <v>0</v>
      </c>
      <c r="J156" s="222">
        <v>0</v>
      </c>
      <c r="K156" s="222">
        <v>4</v>
      </c>
      <c r="L156" s="222">
        <v>0</v>
      </c>
      <c r="M156" s="222">
        <v>0</v>
      </c>
      <c r="N156" s="222">
        <v>2</v>
      </c>
      <c r="O156" s="222">
        <v>0</v>
      </c>
      <c r="P156" s="222">
        <v>3</v>
      </c>
      <c r="Q156" s="232">
        <v>0</v>
      </c>
      <c r="R156" s="222">
        <v>27</v>
      </c>
      <c r="S156" s="225"/>
      <c r="T156" s="226">
        <v>0</v>
      </c>
      <c r="U156" s="227">
        <v>0</v>
      </c>
      <c r="V156" s="228">
        <v>0</v>
      </c>
      <c r="W156" s="228">
        <v>30</v>
      </c>
      <c r="X156" s="228">
        <v>0</v>
      </c>
      <c r="Y156" s="228">
        <v>0</v>
      </c>
      <c r="Z156" s="228">
        <v>10</v>
      </c>
      <c r="AA156" s="228">
        <v>0</v>
      </c>
      <c r="AB156" s="228">
        <v>30</v>
      </c>
      <c r="AC156" s="228">
        <v>0</v>
      </c>
      <c r="AD156" s="228">
        <v>10</v>
      </c>
      <c r="AE156" s="11">
        <f t="shared" si="5"/>
        <v>80</v>
      </c>
      <c r="AF156" s="229" t="s">
        <v>44</v>
      </c>
    </row>
    <row r="157" spans="1:32" ht="15.6" x14ac:dyDescent="0.3">
      <c r="A157" s="218">
        <v>32</v>
      </c>
      <c r="B157" s="219" t="s">
        <v>55</v>
      </c>
      <c r="C157" s="220" t="s">
        <v>41</v>
      </c>
      <c r="D157" s="218" t="s">
        <v>62</v>
      </c>
      <c r="E157" s="218" t="s">
        <v>113</v>
      </c>
      <c r="F157" s="221">
        <v>0</v>
      </c>
      <c r="G157" s="222">
        <v>0</v>
      </c>
      <c r="H157" s="223">
        <v>0</v>
      </c>
      <c r="I157" s="224">
        <v>0</v>
      </c>
      <c r="J157" s="222">
        <v>0</v>
      </c>
      <c r="K157" s="222">
        <v>5</v>
      </c>
      <c r="L157" s="222">
        <v>0</v>
      </c>
      <c r="M157" s="222">
        <v>0</v>
      </c>
      <c r="N157" s="222">
        <v>0</v>
      </c>
      <c r="O157" s="222">
        <v>1</v>
      </c>
      <c r="P157" s="222">
        <v>0</v>
      </c>
      <c r="Q157" s="232">
        <v>0.67</v>
      </c>
      <c r="R157" s="222">
        <v>49</v>
      </c>
      <c r="S157" s="225"/>
      <c r="T157" s="226">
        <v>0</v>
      </c>
      <c r="U157" s="227">
        <v>0</v>
      </c>
      <c r="V157" s="228">
        <v>0</v>
      </c>
      <c r="W157" s="228">
        <v>40</v>
      </c>
      <c r="X157" s="228">
        <v>0</v>
      </c>
      <c r="Y157" s="228">
        <v>0</v>
      </c>
      <c r="Z157" s="228">
        <v>0</v>
      </c>
      <c r="AA157" s="228">
        <v>10</v>
      </c>
      <c r="AB157" s="228">
        <v>0</v>
      </c>
      <c r="AC157" s="228">
        <v>15</v>
      </c>
      <c r="AD157" s="228">
        <v>10</v>
      </c>
      <c r="AE157" s="11">
        <f t="shared" si="5"/>
        <v>75</v>
      </c>
      <c r="AF157" s="229" t="s">
        <v>44</v>
      </c>
    </row>
    <row r="158" spans="1:32" ht="15.6" x14ac:dyDescent="0.3">
      <c r="A158" s="230">
        <v>33</v>
      </c>
      <c r="B158" s="233" t="s">
        <v>72</v>
      </c>
      <c r="C158" s="234" t="s">
        <v>76</v>
      </c>
      <c r="D158" s="231" t="s">
        <v>84</v>
      </c>
      <c r="E158" s="231" t="s">
        <v>114</v>
      </c>
      <c r="F158" s="235">
        <v>0</v>
      </c>
      <c r="G158" s="183">
        <v>0</v>
      </c>
      <c r="H158" s="184">
        <v>0</v>
      </c>
      <c r="I158" s="185">
        <v>0</v>
      </c>
      <c r="J158" s="183">
        <v>0</v>
      </c>
      <c r="K158" s="183">
        <v>4</v>
      </c>
      <c r="L158" s="183">
        <v>3</v>
      </c>
      <c r="M158" s="183">
        <v>0</v>
      </c>
      <c r="N158" s="183">
        <v>3</v>
      </c>
      <c r="O158" s="183">
        <v>0</v>
      </c>
      <c r="P158" s="183">
        <v>0</v>
      </c>
      <c r="Q158" s="183">
        <v>0</v>
      </c>
      <c r="R158" s="183">
        <v>35</v>
      </c>
      <c r="S158" s="211"/>
      <c r="T158" s="236">
        <v>0</v>
      </c>
      <c r="U158" s="236">
        <v>0</v>
      </c>
      <c r="V158" s="237">
        <v>0</v>
      </c>
      <c r="W158" s="237">
        <v>30</v>
      </c>
      <c r="X158" s="237">
        <v>15</v>
      </c>
      <c r="Y158" s="237">
        <v>0</v>
      </c>
      <c r="Z158" s="237">
        <v>20</v>
      </c>
      <c r="AA158" s="237">
        <v>0</v>
      </c>
      <c r="AB158" s="237">
        <v>0</v>
      </c>
      <c r="AC158" s="237">
        <v>0</v>
      </c>
      <c r="AD158" s="238">
        <v>10</v>
      </c>
      <c r="AE158" s="11">
        <f t="shared" si="5"/>
        <v>75</v>
      </c>
      <c r="AF158" s="239" t="s">
        <v>115</v>
      </c>
    </row>
    <row r="159" spans="1:32" ht="15.6" x14ac:dyDescent="0.3">
      <c r="A159" s="231">
        <v>34</v>
      </c>
      <c r="B159" s="233" t="s">
        <v>79</v>
      </c>
      <c r="C159" s="234" t="s">
        <v>84</v>
      </c>
      <c r="D159" s="231" t="s">
        <v>62</v>
      </c>
      <c r="E159" s="231" t="s">
        <v>116</v>
      </c>
      <c r="F159" s="235">
        <v>0</v>
      </c>
      <c r="G159" s="183">
        <v>0</v>
      </c>
      <c r="H159" s="184">
        <v>0</v>
      </c>
      <c r="I159" s="185">
        <v>0</v>
      </c>
      <c r="J159" s="183">
        <v>0</v>
      </c>
      <c r="K159" s="183">
        <v>4</v>
      </c>
      <c r="L159" s="183">
        <v>3</v>
      </c>
      <c r="M159" s="183">
        <v>0</v>
      </c>
      <c r="N159" s="183">
        <v>3</v>
      </c>
      <c r="O159" s="183">
        <v>0</v>
      </c>
      <c r="P159" s="183">
        <v>0</v>
      </c>
      <c r="Q159" s="183">
        <v>0</v>
      </c>
      <c r="R159" s="183">
        <v>33</v>
      </c>
      <c r="S159" s="211"/>
      <c r="T159" s="236">
        <v>0</v>
      </c>
      <c r="U159" s="236">
        <v>0</v>
      </c>
      <c r="V159" s="237">
        <v>0</v>
      </c>
      <c r="W159" s="237">
        <v>30</v>
      </c>
      <c r="X159" s="237">
        <v>15</v>
      </c>
      <c r="Y159" s="237">
        <v>0</v>
      </c>
      <c r="Z159" s="237">
        <v>20</v>
      </c>
      <c r="AA159" s="237">
        <v>0</v>
      </c>
      <c r="AB159" s="237">
        <v>0</v>
      </c>
      <c r="AC159" s="237">
        <v>0</v>
      </c>
      <c r="AD159" s="238">
        <v>10</v>
      </c>
      <c r="AE159" s="11">
        <f t="shared" si="5"/>
        <v>75</v>
      </c>
      <c r="AF159" s="239" t="s">
        <v>44</v>
      </c>
    </row>
    <row r="160" spans="1:32" ht="15.6" x14ac:dyDescent="0.3">
      <c r="A160" s="218">
        <v>35</v>
      </c>
      <c r="B160" s="233" t="s">
        <v>75</v>
      </c>
      <c r="C160" s="234" t="s">
        <v>62</v>
      </c>
      <c r="D160" s="231" t="s">
        <v>76</v>
      </c>
      <c r="E160" s="231" t="s">
        <v>117</v>
      </c>
      <c r="F160" s="235">
        <v>0</v>
      </c>
      <c r="G160" s="183">
        <v>0</v>
      </c>
      <c r="H160" s="184">
        <v>0</v>
      </c>
      <c r="I160" s="185">
        <v>0</v>
      </c>
      <c r="J160" s="183">
        <v>0</v>
      </c>
      <c r="K160" s="183">
        <v>4</v>
      </c>
      <c r="L160" s="183">
        <v>3</v>
      </c>
      <c r="M160" s="183">
        <v>0</v>
      </c>
      <c r="N160" s="183">
        <v>3</v>
      </c>
      <c r="O160" s="183">
        <v>0</v>
      </c>
      <c r="P160" s="183">
        <v>0</v>
      </c>
      <c r="Q160" s="183">
        <v>0</v>
      </c>
      <c r="R160" s="183">
        <v>32</v>
      </c>
      <c r="S160" s="211"/>
      <c r="T160" s="236">
        <v>0</v>
      </c>
      <c r="U160" s="236">
        <v>0</v>
      </c>
      <c r="V160" s="237">
        <v>0</v>
      </c>
      <c r="W160" s="237">
        <v>30</v>
      </c>
      <c r="X160" s="237">
        <v>15</v>
      </c>
      <c r="Y160" s="237">
        <v>0</v>
      </c>
      <c r="Z160" s="237">
        <v>20</v>
      </c>
      <c r="AA160" s="237">
        <v>0</v>
      </c>
      <c r="AB160" s="237">
        <v>0</v>
      </c>
      <c r="AC160" s="237">
        <v>0</v>
      </c>
      <c r="AD160" s="238">
        <v>10</v>
      </c>
      <c r="AE160" s="11">
        <f t="shared" si="5"/>
        <v>75</v>
      </c>
      <c r="AF160" s="239" t="s">
        <v>115</v>
      </c>
    </row>
    <row r="161" spans="1:32" ht="15.6" x14ac:dyDescent="0.3">
      <c r="A161" s="218">
        <v>36</v>
      </c>
      <c r="B161" s="233" t="s">
        <v>72</v>
      </c>
      <c r="C161" s="234" t="s">
        <v>84</v>
      </c>
      <c r="D161" s="231" t="s">
        <v>84</v>
      </c>
      <c r="E161" s="231" t="s">
        <v>118</v>
      </c>
      <c r="F161" s="235">
        <v>0</v>
      </c>
      <c r="G161" s="183">
        <v>0</v>
      </c>
      <c r="H161" s="184">
        <v>0</v>
      </c>
      <c r="I161" s="185">
        <v>0</v>
      </c>
      <c r="J161" s="183">
        <v>5</v>
      </c>
      <c r="K161" s="183">
        <v>0</v>
      </c>
      <c r="L161" s="183">
        <v>0</v>
      </c>
      <c r="M161" s="183">
        <v>0</v>
      </c>
      <c r="N161" s="183">
        <v>3</v>
      </c>
      <c r="O161" s="183">
        <v>0</v>
      </c>
      <c r="P161" s="183">
        <v>0</v>
      </c>
      <c r="Q161" s="183">
        <v>0</v>
      </c>
      <c r="R161" s="183">
        <v>38</v>
      </c>
      <c r="S161" s="211"/>
      <c r="T161" s="236">
        <v>0</v>
      </c>
      <c r="U161" s="236">
        <v>0</v>
      </c>
      <c r="V161" s="237">
        <v>40</v>
      </c>
      <c r="W161" s="237">
        <v>0</v>
      </c>
      <c r="X161" s="237">
        <v>0</v>
      </c>
      <c r="Y161" s="237">
        <v>0</v>
      </c>
      <c r="Z161" s="237">
        <v>20</v>
      </c>
      <c r="AA161" s="237">
        <v>0</v>
      </c>
      <c r="AB161" s="237">
        <v>0</v>
      </c>
      <c r="AC161" s="237">
        <v>0</v>
      </c>
      <c r="AD161" s="238">
        <v>10</v>
      </c>
      <c r="AE161" s="11">
        <f t="shared" si="5"/>
        <v>70</v>
      </c>
      <c r="AF161" s="239" t="s">
        <v>115</v>
      </c>
    </row>
    <row r="162" spans="1:32" ht="41.4" x14ac:dyDescent="0.3">
      <c r="A162" s="230">
        <v>37</v>
      </c>
      <c r="B162" s="233" t="s">
        <v>79</v>
      </c>
      <c r="C162" s="234" t="s">
        <v>62</v>
      </c>
      <c r="D162" s="231" t="s">
        <v>40</v>
      </c>
      <c r="E162" s="231" t="s">
        <v>119</v>
      </c>
      <c r="F162" s="235">
        <v>0</v>
      </c>
      <c r="G162" s="183">
        <v>0</v>
      </c>
      <c r="H162" s="184">
        <v>0</v>
      </c>
      <c r="I162" s="185">
        <v>0</v>
      </c>
      <c r="J162" s="183">
        <v>4</v>
      </c>
      <c r="K162" s="183">
        <v>0</v>
      </c>
      <c r="L162" s="183">
        <v>0</v>
      </c>
      <c r="M162" s="183">
        <v>0</v>
      </c>
      <c r="N162" s="183">
        <v>4</v>
      </c>
      <c r="O162" s="183">
        <v>0</v>
      </c>
      <c r="P162" s="183">
        <v>0</v>
      </c>
      <c r="Q162" s="183">
        <v>0</v>
      </c>
      <c r="R162" s="183">
        <v>34</v>
      </c>
      <c r="S162" s="211"/>
      <c r="T162" s="236">
        <v>0</v>
      </c>
      <c r="U162" s="236">
        <v>0</v>
      </c>
      <c r="V162" s="237">
        <v>30</v>
      </c>
      <c r="W162" s="237">
        <v>0</v>
      </c>
      <c r="X162" s="237">
        <v>0</v>
      </c>
      <c r="Y162" s="237">
        <v>0</v>
      </c>
      <c r="Z162" s="237">
        <v>30</v>
      </c>
      <c r="AA162" s="237">
        <v>0</v>
      </c>
      <c r="AB162" s="237">
        <v>0</v>
      </c>
      <c r="AC162" s="237">
        <v>0</v>
      </c>
      <c r="AD162" s="238">
        <v>10</v>
      </c>
      <c r="AE162" s="11">
        <f t="shared" si="5"/>
        <v>70</v>
      </c>
      <c r="AF162" s="239" t="s">
        <v>107</v>
      </c>
    </row>
    <row r="163" spans="1:32" ht="15.6" x14ac:dyDescent="0.3">
      <c r="A163" s="231">
        <v>38</v>
      </c>
      <c r="B163" s="219" t="s">
        <v>79</v>
      </c>
      <c r="C163" s="220" t="s">
        <v>55</v>
      </c>
      <c r="D163" s="218" t="s">
        <v>62</v>
      </c>
      <c r="E163" s="218" t="s">
        <v>120</v>
      </c>
      <c r="F163" s="221">
        <v>0</v>
      </c>
      <c r="G163" s="222">
        <v>0</v>
      </c>
      <c r="H163" s="223">
        <v>0</v>
      </c>
      <c r="I163" s="224">
        <v>0</v>
      </c>
      <c r="J163" s="222">
        <v>0</v>
      </c>
      <c r="K163" s="222">
        <v>0</v>
      </c>
      <c r="L163" s="222">
        <v>3</v>
      </c>
      <c r="M163" s="222">
        <v>0</v>
      </c>
      <c r="N163" s="222">
        <v>3</v>
      </c>
      <c r="O163" s="222">
        <v>2</v>
      </c>
      <c r="P163" s="222">
        <v>0</v>
      </c>
      <c r="Q163" s="232">
        <v>0</v>
      </c>
      <c r="R163" s="222">
        <v>28</v>
      </c>
      <c r="S163" s="225"/>
      <c r="T163" s="226">
        <v>0</v>
      </c>
      <c r="U163" s="227">
        <v>0</v>
      </c>
      <c r="V163" s="228">
        <v>0</v>
      </c>
      <c r="W163" s="228">
        <v>0</v>
      </c>
      <c r="X163" s="228">
        <v>15</v>
      </c>
      <c r="Y163" s="228">
        <v>0</v>
      </c>
      <c r="Z163" s="228">
        <v>20</v>
      </c>
      <c r="AA163" s="228">
        <v>20</v>
      </c>
      <c r="AB163" s="228">
        <v>0</v>
      </c>
      <c r="AC163" s="228">
        <v>0</v>
      </c>
      <c r="AD163" s="228">
        <v>10</v>
      </c>
      <c r="AE163" s="11">
        <f t="shared" si="5"/>
        <v>65</v>
      </c>
      <c r="AF163" s="229" t="s">
        <v>44</v>
      </c>
    </row>
    <row r="164" spans="1:32" ht="15.6" x14ac:dyDescent="0.3">
      <c r="A164" s="231">
        <v>39</v>
      </c>
      <c r="B164" s="219" t="s">
        <v>72</v>
      </c>
      <c r="C164" s="220" t="s">
        <v>95</v>
      </c>
      <c r="D164" s="218" t="s">
        <v>63</v>
      </c>
      <c r="E164" s="218" t="s">
        <v>121</v>
      </c>
      <c r="F164" s="221">
        <v>0</v>
      </c>
      <c r="G164" s="222">
        <v>0</v>
      </c>
      <c r="H164" s="223">
        <v>0</v>
      </c>
      <c r="I164" s="224">
        <v>0</v>
      </c>
      <c r="J164" s="222">
        <v>0</v>
      </c>
      <c r="K164" s="222">
        <v>6</v>
      </c>
      <c r="L164" s="222">
        <v>0</v>
      </c>
      <c r="M164" s="222">
        <v>0</v>
      </c>
      <c r="N164" s="222">
        <v>0</v>
      </c>
      <c r="O164" s="222">
        <v>0</v>
      </c>
      <c r="P164" s="222">
        <v>0</v>
      </c>
      <c r="Q164" s="232">
        <v>0</v>
      </c>
      <c r="R164" s="222">
        <v>21</v>
      </c>
      <c r="S164" s="225"/>
      <c r="T164" s="226">
        <v>0</v>
      </c>
      <c r="U164" s="227">
        <v>0</v>
      </c>
      <c r="V164" s="228">
        <v>0</v>
      </c>
      <c r="W164" s="228">
        <v>50</v>
      </c>
      <c r="X164" s="228">
        <v>0</v>
      </c>
      <c r="Y164" s="228">
        <v>0</v>
      </c>
      <c r="Z164" s="228">
        <v>0</v>
      </c>
      <c r="AA164" s="228">
        <v>0</v>
      </c>
      <c r="AB164" s="228">
        <v>0</v>
      </c>
      <c r="AC164" s="228">
        <v>0</v>
      </c>
      <c r="AD164" s="228">
        <v>10</v>
      </c>
      <c r="AE164" s="11">
        <f t="shared" si="5"/>
        <v>60</v>
      </c>
      <c r="AF164" s="229" t="s">
        <v>115</v>
      </c>
    </row>
    <row r="165" spans="1:32" ht="15.6" x14ac:dyDescent="0.3">
      <c r="A165" s="218">
        <v>40</v>
      </c>
      <c r="B165" s="219" t="s">
        <v>72</v>
      </c>
      <c r="C165" s="220" t="s">
        <v>84</v>
      </c>
      <c r="D165" s="218" t="s">
        <v>55</v>
      </c>
      <c r="E165" s="218" t="s">
        <v>122</v>
      </c>
      <c r="F165" s="221">
        <v>0</v>
      </c>
      <c r="G165" s="222">
        <v>0</v>
      </c>
      <c r="H165" s="223">
        <v>0</v>
      </c>
      <c r="I165" s="224">
        <v>0</v>
      </c>
      <c r="J165" s="222">
        <v>0</v>
      </c>
      <c r="K165" s="222">
        <v>6</v>
      </c>
      <c r="L165" s="222">
        <v>0</v>
      </c>
      <c r="M165" s="222">
        <v>0</v>
      </c>
      <c r="N165" s="222">
        <v>0</v>
      </c>
      <c r="O165" s="222">
        <v>0</v>
      </c>
      <c r="P165" s="222">
        <v>0</v>
      </c>
      <c r="Q165" s="232"/>
      <c r="R165" s="222">
        <v>20</v>
      </c>
      <c r="S165" s="225"/>
      <c r="T165" s="226">
        <v>0</v>
      </c>
      <c r="U165" s="227">
        <v>0</v>
      </c>
      <c r="V165" s="228">
        <v>0</v>
      </c>
      <c r="W165" s="228">
        <v>50</v>
      </c>
      <c r="X165" s="228">
        <v>0</v>
      </c>
      <c r="Y165" s="228">
        <v>0</v>
      </c>
      <c r="Z165" s="228">
        <v>0</v>
      </c>
      <c r="AA165" s="228">
        <v>0</v>
      </c>
      <c r="AB165" s="228">
        <v>0</v>
      </c>
      <c r="AC165" s="228">
        <v>0</v>
      </c>
      <c r="AD165" s="228">
        <v>10</v>
      </c>
      <c r="AE165" s="11">
        <f t="shared" si="5"/>
        <v>60</v>
      </c>
      <c r="AF165" s="229" t="s">
        <v>44</v>
      </c>
    </row>
    <row r="166" spans="1:32" ht="15.6" x14ac:dyDescent="0.3">
      <c r="A166" s="218">
        <v>41</v>
      </c>
      <c r="B166" s="219" t="s">
        <v>72</v>
      </c>
      <c r="C166" s="220" t="s">
        <v>75</v>
      </c>
      <c r="D166" s="218" t="s">
        <v>84</v>
      </c>
      <c r="E166" s="218" t="s">
        <v>123</v>
      </c>
      <c r="F166" s="221">
        <v>0</v>
      </c>
      <c r="G166" s="222">
        <v>0</v>
      </c>
      <c r="H166" s="223">
        <v>0</v>
      </c>
      <c r="I166" s="224">
        <v>0</v>
      </c>
      <c r="J166" s="222">
        <v>0</v>
      </c>
      <c r="K166" s="222">
        <v>4</v>
      </c>
      <c r="L166" s="222">
        <v>0</v>
      </c>
      <c r="M166" s="222">
        <v>0</v>
      </c>
      <c r="N166" s="222">
        <v>2</v>
      </c>
      <c r="O166" s="222">
        <v>0</v>
      </c>
      <c r="P166" s="222">
        <v>0</v>
      </c>
      <c r="Q166" s="232">
        <v>0</v>
      </c>
      <c r="R166" s="222">
        <v>31</v>
      </c>
      <c r="S166" s="225"/>
      <c r="T166" s="226">
        <v>0</v>
      </c>
      <c r="U166" s="227">
        <v>0</v>
      </c>
      <c r="V166" s="228">
        <v>0</v>
      </c>
      <c r="W166" s="228">
        <v>30</v>
      </c>
      <c r="X166" s="228">
        <v>0</v>
      </c>
      <c r="Y166" s="228">
        <v>0</v>
      </c>
      <c r="Z166" s="228">
        <v>10</v>
      </c>
      <c r="AA166" s="228">
        <v>0</v>
      </c>
      <c r="AB166" s="228">
        <v>0</v>
      </c>
      <c r="AC166" s="228">
        <v>0</v>
      </c>
      <c r="AD166" s="228">
        <v>10</v>
      </c>
      <c r="AE166" s="11">
        <f t="shared" si="5"/>
        <v>50</v>
      </c>
      <c r="AF166" s="229" t="s">
        <v>44</v>
      </c>
    </row>
    <row r="167" spans="1:32" ht="15.6" x14ac:dyDescent="0.3">
      <c r="A167" s="230">
        <v>42</v>
      </c>
      <c r="B167" s="219" t="s">
        <v>69</v>
      </c>
      <c r="C167" s="220" t="s">
        <v>95</v>
      </c>
      <c r="D167" s="218" t="s">
        <v>76</v>
      </c>
      <c r="E167" s="218" t="s">
        <v>124</v>
      </c>
      <c r="F167" s="221">
        <v>0</v>
      </c>
      <c r="G167" s="222">
        <v>0</v>
      </c>
      <c r="H167" s="223">
        <v>0</v>
      </c>
      <c r="I167" s="224">
        <v>0</v>
      </c>
      <c r="J167" s="222">
        <v>0</v>
      </c>
      <c r="K167" s="222">
        <v>4</v>
      </c>
      <c r="L167" s="222">
        <v>0</v>
      </c>
      <c r="M167" s="222">
        <v>0</v>
      </c>
      <c r="N167" s="222">
        <v>2</v>
      </c>
      <c r="O167" s="222">
        <v>0</v>
      </c>
      <c r="P167" s="222">
        <v>0</v>
      </c>
      <c r="Q167" s="232">
        <v>0</v>
      </c>
      <c r="R167" s="222">
        <v>31</v>
      </c>
      <c r="S167" s="225"/>
      <c r="T167" s="226">
        <v>0</v>
      </c>
      <c r="U167" s="227">
        <v>0</v>
      </c>
      <c r="V167" s="228">
        <v>0</v>
      </c>
      <c r="W167" s="228">
        <v>30</v>
      </c>
      <c r="X167" s="228">
        <v>0</v>
      </c>
      <c r="Y167" s="228">
        <v>0</v>
      </c>
      <c r="Z167" s="228">
        <v>10</v>
      </c>
      <c r="AA167" s="228">
        <v>0</v>
      </c>
      <c r="AB167" s="228">
        <v>0</v>
      </c>
      <c r="AC167" s="228">
        <v>0</v>
      </c>
      <c r="AD167" s="228">
        <v>10</v>
      </c>
      <c r="AE167" s="11">
        <f t="shared" si="5"/>
        <v>50</v>
      </c>
      <c r="AF167" s="229" t="s">
        <v>115</v>
      </c>
    </row>
    <row r="168" spans="1:32" ht="15.6" x14ac:dyDescent="0.3">
      <c r="A168" s="231">
        <v>43</v>
      </c>
      <c r="B168" s="219" t="s">
        <v>72</v>
      </c>
      <c r="C168" s="220" t="s">
        <v>72</v>
      </c>
      <c r="D168" s="218" t="s">
        <v>95</v>
      </c>
      <c r="E168" s="218" t="s">
        <v>125</v>
      </c>
      <c r="F168" s="221">
        <v>0</v>
      </c>
      <c r="G168" s="222">
        <v>0</v>
      </c>
      <c r="H168" s="223">
        <v>0</v>
      </c>
      <c r="I168" s="224">
        <v>0</v>
      </c>
      <c r="J168" s="222">
        <v>0</v>
      </c>
      <c r="K168" s="222">
        <v>5</v>
      </c>
      <c r="L168" s="222">
        <v>0</v>
      </c>
      <c r="M168" s="222">
        <v>0</v>
      </c>
      <c r="N168" s="222">
        <v>0</v>
      </c>
      <c r="O168" s="222">
        <v>0</v>
      </c>
      <c r="P168" s="222">
        <v>0</v>
      </c>
      <c r="Q168" s="232">
        <v>0</v>
      </c>
      <c r="R168" s="222">
        <v>18</v>
      </c>
      <c r="S168" s="225"/>
      <c r="T168" s="226">
        <v>0</v>
      </c>
      <c r="U168" s="227">
        <v>0</v>
      </c>
      <c r="V168" s="228">
        <v>0</v>
      </c>
      <c r="W168" s="228">
        <v>40</v>
      </c>
      <c r="X168" s="228">
        <v>0</v>
      </c>
      <c r="Y168" s="228">
        <v>0</v>
      </c>
      <c r="Z168" s="228">
        <v>0</v>
      </c>
      <c r="AA168" s="228">
        <v>0</v>
      </c>
      <c r="AB168" s="228">
        <v>0</v>
      </c>
      <c r="AC168" s="228">
        <v>0</v>
      </c>
      <c r="AD168" s="228">
        <v>10</v>
      </c>
      <c r="AE168" s="11">
        <f t="shared" si="5"/>
        <v>50</v>
      </c>
      <c r="AF168" s="229" t="s">
        <v>44</v>
      </c>
    </row>
    <row r="169" spans="1:32" ht="15.6" x14ac:dyDescent="0.3">
      <c r="A169" s="218">
        <v>44</v>
      </c>
      <c r="B169" s="219" t="s">
        <v>72</v>
      </c>
      <c r="C169" s="220" t="s">
        <v>40</v>
      </c>
      <c r="D169" s="218" t="s">
        <v>84</v>
      </c>
      <c r="E169" s="218" t="s">
        <v>126</v>
      </c>
      <c r="F169" s="221">
        <v>0</v>
      </c>
      <c r="G169" s="222">
        <v>0</v>
      </c>
      <c r="H169" s="223">
        <v>0</v>
      </c>
      <c r="I169" s="224">
        <v>0</v>
      </c>
      <c r="J169" s="222">
        <v>4</v>
      </c>
      <c r="K169" s="222">
        <v>0</v>
      </c>
      <c r="L169" s="222">
        <v>0</v>
      </c>
      <c r="M169" s="222">
        <v>0</v>
      </c>
      <c r="N169" s="222">
        <v>2</v>
      </c>
      <c r="O169" s="222">
        <v>0</v>
      </c>
      <c r="P169" s="222">
        <v>0</v>
      </c>
      <c r="Q169" s="232">
        <v>0</v>
      </c>
      <c r="R169" s="222">
        <v>39</v>
      </c>
      <c r="S169" s="225"/>
      <c r="T169" s="226">
        <v>0</v>
      </c>
      <c r="U169" s="227">
        <v>0</v>
      </c>
      <c r="V169" s="228">
        <v>30</v>
      </c>
      <c r="W169" s="228">
        <v>0</v>
      </c>
      <c r="X169" s="228">
        <v>0</v>
      </c>
      <c r="Y169" s="228">
        <v>0</v>
      </c>
      <c r="Z169" s="228">
        <v>10</v>
      </c>
      <c r="AA169" s="228">
        <v>0</v>
      </c>
      <c r="AB169" s="228">
        <v>0</v>
      </c>
      <c r="AC169" s="228">
        <v>0</v>
      </c>
      <c r="AD169" s="228">
        <v>10</v>
      </c>
      <c r="AE169" s="11">
        <f t="shared" si="5"/>
        <v>50</v>
      </c>
      <c r="AF169" s="229" t="s">
        <v>82</v>
      </c>
    </row>
    <row r="170" spans="1:32" ht="15.6" x14ac:dyDescent="0.3">
      <c r="A170" s="218">
        <v>45</v>
      </c>
      <c r="B170" s="219" t="s">
        <v>79</v>
      </c>
      <c r="C170" s="220" t="s">
        <v>61</v>
      </c>
      <c r="D170" s="218" t="s">
        <v>62</v>
      </c>
      <c r="E170" s="218" t="s">
        <v>127</v>
      </c>
      <c r="F170" s="221">
        <v>0</v>
      </c>
      <c r="G170" s="222">
        <v>0</v>
      </c>
      <c r="H170" s="223">
        <v>0</v>
      </c>
      <c r="I170" s="224">
        <v>0</v>
      </c>
      <c r="J170" s="222">
        <v>0</v>
      </c>
      <c r="K170" s="222">
        <v>5</v>
      </c>
      <c r="L170" s="222">
        <v>0</v>
      </c>
      <c r="M170" s="222">
        <v>0</v>
      </c>
      <c r="N170" s="222">
        <v>0</v>
      </c>
      <c r="O170" s="222">
        <v>0</v>
      </c>
      <c r="P170" s="222">
        <v>0</v>
      </c>
      <c r="Q170" s="232">
        <v>0</v>
      </c>
      <c r="R170" s="222">
        <v>20</v>
      </c>
      <c r="S170" s="225"/>
      <c r="T170" s="226">
        <v>0</v>
      </c>
      <c r="U170" s="227">
        <v>0</v>
      </c>
      <c r="V170" s="228">
        <v>0</v>
      </c>
      <c r="W170" s="228">
        <v>40</v>
      </c>
      <c r="X170" s="228">
        <v>0</v>
      </c>
      <c r="Y170" s="228">
        <v>0</v>
      </c>
      <c r="Z170" s="228">
        <v>0</v>
      </c>
      <c r="AA170" s="228">
        <v>0</v>
      </c>
      <c r="AB170" s="228">
        <v>0</v>
      </c>
      <c r="AC170" s="228">
        <v>0</v>
      </c>
      <c r="AD170" s="228">
        <v>10</v>
      </c>
      <c r="AE170" s="11">
        <f t="shared" si="5"/>
        <v>50</v>
      </c>
      <c r="AF170" s="229" t="s">
        <v>82</v>
      </c>
    </row>
    <row r="171" spans="1:32" ht="15.6" x14ac:dyDescent="0.3">
      <c r="A171" s="231">
        <v>46</v>
      </c>
      <c r="B171" s="219" t="s">
        <v>79</v>
      </c>
      <c r="C171" s="220" t="s">
        <v>76</v>
      </c>
      <c r="D171" s="218" t="s">
        <v>95</v>
      </c>
      <c r="E171" s="218" t="s">
        <v>128</v>
      </c>
      <c r="F171" s="221">
        <v>0</v>
      </c>
      <c r="G171" s="222">
        <v>0</v>
      </c>
      <c r="H171" s="223">
        <v>0</v>
      </c>
      <c r="I171" s="224">
        <v>0</v>
      </c>
      <c r="J171" s="222">
        <v>0</v>
      </c>
      <c r="K171" s="222">
        <v>4</v>
      </c>
      <c r="L171" s="222">
        <v>0</v>
      </c>
      <c r="M171" s="222">
        <v>0</v>
      </c>
      <c r="N171" s="222">
        <v>2</v>
      </c>
      <c r="O171" s="222">
        <v>0</v>
      </c>
      <c r="P171" s="222">
        <v>0</v>
      </c>
      <c r="Q171" s="232">
        <v>0</v>
      </c>
      <c r="R171" s="222">
        <v>38</v>
      </c>
      <c r="S171" s="225"/>
      <c r="T171" s="226">
        <v>0</v>
      </c>
      <c r="U171" s="227">
        <v>0</v>
      </c>
      <c r="V171" s="228">
        <v>0</v>
      </c>
      <c r="W171" s="228">
        <v>30</v>
      </c>
      <c r="X171" s="228">
        <v>0</v>
      </c>
      <c r="Y171" s="228">
        <v>0</v>
      </c>
      <c r="Z171" s="228">
        <v>10</v>
      </c>
      <c r="AA171" s="228">
        <v>0</v>
      </c>
      <c r="AB171" s="228">
        <v>0</v>
      </c>
      <c r="AC171" s="228">
        <v>0</v>
      </c>
      <c r="AD171" s="228">
        <v>10</v>
      </c>
      <c r="AE171" s="11">
        <f t="shared" si="5"/>
        <v>50</v>
      </c>
      <c r="AF171" s="229" t="s">
        <v>82</v>
      </c>
    </row>
    <row r="172" spans="1:32" ht="15.6" x14ac:dyDescent="0.3">
      <c r="A172" s="218">
        <v>47</v>
      </c>
      <c r="B172" s="219" t="s">
        <v>79</v>
      </c>
      <c r="C172" s="220" t="s">
        <v>84</v>
      </c>
      <c r="D172" s="218" t="s">
        <v>72</v>
      </c>
      <c r="E172" s="218" t="s">
        <v>129</v>
      </c>
      <c r="F172" s="221">
        <v>0</v>
      </c>
      <c r="G172" s="222">
        <v>0</v>
      </c>
      <c r="H172" s="223">
        <v>0</v>
      </c>
      <c r="I172" s="224">
        <v>0</v>
      </c>
      <c r="J172" s="222">
        <v>0</v>
      </c>
      <c r="K172" s="222">
        <v>4</v>
      </c>
      <c r="L172" s="222">
        <v>0</v>
      </c>
      <c r="M172" s="222">
        <v>0</v>
      </c>
      <c r="N172" s="222">
        <v>0</v>
      </c>
      <c r="O172" s="222">
        <v>0</v>
      </c>
      <c r="P172" s="222">
        <v>0</v>
      </c>
      <c r="Q172" s="222">
        <v>0</v>
      </c>
      <c r="R172" s="222">
        <v>51</v>
      </c>
      <c r="S172" s="225"/>
      <c r="T172" s="226">
        <f t="shared" ref="T172:T173" si="6">SUM(F172)*17</f>
        <v>0</v>
      </c>
      <c r="U172" s="227">
        <v>0</v>
      </c>
      <c r="V172" s="228">
        <v>0</v>
      </c>
      <c r="W172" s="228">
        <v>30</v>
      </c>
      <c r="X172" s="228">
        <v>0</v>
      </c>
      <c r="Y172" s="228">
        <v>0</v>
      </c>
      <c r="Z172" s="228">
        <v>0</v>
      </c>
      <c r="AA172" s="228">
        <v>0</v>
      </c>
      <c r="AB172" s="228">
        <v>0</v>
      </c>
      <c r="AC172" s="228">
        <v>0</v>
      </c>
      <c r="AD172" s="228">
        <v>20</v>
      </c>
      <c r="AE172" s="11">
        <f t="shared" si="5"/>
        <v>50</v>
      </c>
      <c r="AF172" s="229" t="s">
        <v>44</v>
      </c>
    </row>
    <row r="173" spans="1:32" ht="15.6" x14ac:dyDescent="0.3">
      <c r="A173" s="218">
        <v>48</v>
      </c>
      <c r="B173" s="219" t="s">
        <v>72</v>
      </c>
      <c r="C173" s="220" t="s">
        <v>40</v>
      </c>
      <c r="D173" s="218" t="s">
        <v>62</v>
      </c>
      <c r="E173" s="218" t="s">
        <v>130</v>
      </c>
      <c r="F173" s="221">
        <v>0.3</v>
      </c>
      <c r="G173" s="222">
        <v>0</v>
      </c>
      <c r="H173" s="223">
        <v>0</v>
      </c>
      <c r="I173" s="224">
        <v>0</v>
      </c>
      <c r="J173" s="222">
        <v>0</v>
      </c>
      <c r="K173" s="222">
        <v>0</v>
      </c>
      <c r="L173" s="222">
        <v>0</v>
      </c>
      <c r="M173" s="222">
        <v>0</v>
      </c>
      <c r="N173" s="222">
        <v>4</v>
      </c>
      <c r="O173" s="222">
        <v>0</v>
      </c>
      <c r="P173" s="222">
        <v>0</v>
      </c>
      <c r="Q173" s="222">
        <v>0</v>
      </c>
      <c r="R173" s="222">
        <v>36</v>
      </c>
      <c r="S173" s="225"/>
      <c r="T173" s="226">
        <f t="shared" si="6"/>
        <v>5.0999999999999996</v>
      </c>
      <c r="U173" s="227">
        <v>0</v>
      </c>
      <c r="V173" s="228">
        <v>0</v>
      </c>
      <c r="W173" s="228">
        <v>0</v>
      </c>
      <c r="X173" s="228">
        <v>0</v>
      </c>
      <c r="Y173" s="228">
        <v>0</v>
      </c>
      <c r="Z173" s="228">
        <v>30</v>
      </c>
      <c r="AA173" s="228">
        <v>0</v>
      </c>
      <c r="AB173" s="228">
        <v>0</v>
      </c>
      <c r="AC173" s="228">
        <v>0</v>
      </c>
      <c r="AD173" s="228">
        <v>10</v>
      </c>
      <c r="AE173" s="11">
        <f t="shared" si="5"/>
        <v>45.1</v>
      </c>
      <c r="AF173" s="229" t="s">
        <v>82</v>
      </c>
    </row>
    <row r="174" spans="1:32" ht="15.6" x14ac:dyDescent="0.3">
      <c r="A174" s="230">
        <v>49</v>
      </c>
      <c r="B174" s="219" t="s">
        <v>69</v>
      </c>
      <c r="C174" s="220" t="s">
        <v>63</v>
      </c>
      <c r="D174" s="218" t="s">
        <v>76</v>
      </c>
      <c r="E174" s="218" t="s">
        <v>131</v>
      </c>
      <c r="F174" s="221">
        <v>0</v>
      </c>
      <c r="G174" s="222">
        <v>0</v>
      </c>
      <c r="H174" s="223">
        <v>0</v>
      </c>
      <c r="I174" s="224">
        <v>0</v>
      </c>
      <c r="J174" s="222">
        <v>0</v>
      </c>
      <c r="K174" s="222">
        <v>0</v>
      </c>
      <c r="L174" s="222">
        <v>3</v>
      </c>
      <c r="M174" s="222">
        <v>0</v>
      </c>
      <c r="N174" s="222">
        <v>3</v>
      </c>
      <c r="O174" s="222">
        <v>0</v>
      </c>
      <c r="P174" s="222">
        <v>0</v>
      </c>
      <c r="Q174" s="222">
        <v>0</v>
      </c>
      <c r="R174" s="222">
        <v>33</v>
      </c>
      <c r="S174" s="225"/>
      <c r="T174" s="226">
        <v>0</v>
      </c>
      <c r="U174" s="227">
        <v>0</v>
      </c>
      <c r="V174" s="228">
        <v>0</v>
      </c>
      <c r="W174" s="228">
        <v>0</v>
      </c>
      <c r="X174" s="228">
        <v>15</v>
      </c>
      <c r="Y174" s="228">
        <v>0</v>
      </c>
      <c r="Z174" s="228">
        <v>20</v>
      </c>
      <c r="AA174" s="228">
        <v>0</v>
      </c>
      <c r="AB174" s="228">
        <v>0</v>
      </c>
      <c r="AC174" s="228">
        <v>0</v>
      </c>
      <c r="AD174" s="228">
        <v>10</v>
      </c>
      <c r="AE174" s="11">
        <f t="shared" si="5"/>
        <v>45</v>
      </c>
      <c r="AF174" s="240" t="s">
        <v>115</v>
      </c>
    </row>
    <row r="175" spans="1:32" ht="15.6" x14ac:dyDescent="0.3">
      <c r="A175" s="231">
        <v>50</v>
      </c>
      <c r="B175" s="219" t="s">
        <v>72</v>
      </c>
      <c r="C175" s="220" t="s">
        <v>55</v>
      </c>
      <c r="D175" s="218" t="s">
        <v>40</v>
      </c>
      <c r="E175" s="218" t="s">
        <v>132</v>
      </c>
      <c r="F175" s="221">
        <v>0</v>
      </c>
      <c r="G175" s="222">
        <v>0</v>
      </c>
      <c r="H175" s="223">
        <v>0</v>
      </c>
      <c r="I175" s="224">
        <v>0</v>
      </c>
      <c r="J175" s="222">
        <v>0</v>
      </c>
      <c r="K175" s="222">
        <v>0</v>
      </c>
      <c r="L175" s="222">
        <v>3</v>
      </c>
      <c r="M175" s="222">
        <v>0</v>
      </c>
      <c r="N175" s="222">
        <v>3</v>
      </c>
      <c r="O175" s="222">
        <v>0</v>
      </c>
      <c r="P175" s="222">
        <v>0</v>
      </c>
      <c r="Q175" s="222">
        <v>0</v>
      </c>
      <c r="R175" s="222">
        <v>30</v>
      </c>
      <c r="S175" s="225"/>
      <c r="T175" s="226">
        <v>0</v>
      </c>
      <c r="U175" s="227">
        <v>0</v>
      </c>
      <c r="V175" s="228">
        <v>0</v>
      </c>
      <c r="W175" s="228">
        <v>0</v>
      </c>
      <c r="X175" s="228">
        <v>15</v>
      </c>
      <c r="Y175" s="228">
        <v>0</v>
      </c>
      <c r="Z175" s="228">
        <v>20</v>
      </c>
      <c r="AA175" s="228">
        <v>0</v>
      </c>
      <c r="AB175" s="228">
        <v>0</v>
      </c>
      <c r="AC175" s="228">
        <v>0</v>
      </c>
      <c r="AD175" s="228">
        <v>10</v>
      </c>
      <c r="AE175" s="11">
        <f t="shared" si="5"/>
        <v>45</v>
      </c>
      <c r="AF175" s="240" t="s">
        <v>115</v>
      </c>
    </row>
    <row r="176" spans="1:32" ht="15.6" x14ac:dyDescent="0.3">
      <c r="A176" s="231">
        <v>51</v>
      </c>
      <c r="B176" s="219" t="s">
        <v>133</v>
      </c>
      <c r="C176" s="220" t="s">
        <v>56</v>
      </c>
      <c r="D176" s="218" t="s">
        <v>79</v>
      </c>
      <c r="E176" s="218" t="s">
        <v>134</v>
      </c>
      <c r="F176" s="221">
        <v>0</v>
      </c>
      <c r="G176" s="222">
        <v>0</v>
      </c>
      <c r="H176" s="223">
        <v>0</v>
      </c>
      <c r="I176" s="224">
        <v>0</v>
      </c>
      <c r="J176" s="222">
        <v>0</v>
      </c>
      <c r="K176" s="222">
        <v>0</v>
      </c>
      <c r="L176" s="222">
        <v>3</v>
      </c>
      <c r="M176" s="222">
        <v>0</v>
      </c>
      <c r="N176" s="222">
        <v>1</v>
      </c>
      <c r="O176" s="222">
        <v>0</v>
      </c>
      <c r="P176" s="222">
        <v>0</v>
      </c>
      <c r="Q176" s="232">
        <v>0.67</v>
      </c>
      <c r="R176" s="222">
        <v>42</v>
      </c>
      <c r="S176" s="225"/>
      <c r="T176" s="226">
        <v>0</v>
      </c>
      <c r="U176" s="227">
        <v>0</v>
      </c>
      <c r="V176" s="228">
        <v>0</v>
      </c>
      <c r="W176" s="228">
        <v>0</v>
      </c>
      <c r="X176" s="228">
        <v>15</v>
      </c>
      <c r="Y176" s="228">
        <v>0</v>
      </c>
      <c r="Z176" s="228">
        <v>5</v>
      </c>
      <c r="AA176" s="228">
        <v>0</v>
      </c>
      <c r="AB176" s="228">
        <v>0</v>
      </c>
      <c r="AC176" s="228">
        <v>15</v>
      </c>
      <c r="AD176" s="228">
        <v>10</v>
      </c>
      <c r="AE176" s="11">
        <f t="shared" si="5"/>
        <v>45</v>
      </c>
      <c r="AF176" s="240" t="s">
        <v>44</v>
      </c>
    </row>
    <row r="177" spans="1:32" ht="15.6" x14ac:dyDescent="0.3">
      <c r="A177" s="218">
        <v>52</v>
      </c>
      <c r="B177" s="219" t="s">
        <v>89</v>
      </c>
      <c r="C177" s="220" t="s">
        <v>84</v>
      </c>
      <c r="D177" s="218" t="s">
        <v>76</v>
      </c>
      <c r="E177" s="218" t="s">
        <v>135</v>
      </c>
      <c r="F177" s="221">
        <v>0</v>
      </c>
      <c r="G177" s="222">
        <v>0</v>
      </c>
      <c r="H177" s="223">
        <v>0</v>
      </c>
      <c r="I177" s="224">
        <v>0</v>
      </c>
      <c r="J177" s="222">
        <v>0</v>
      </c>
      <c r="K177" s="222">
        <v>0</v>
      </c>
      <c r="L177" s="222">
        <v>3</v>
      </c>
      <c r="M177" s="222">
        <v>0</v>
      </c>
      <c r="N177" s="222">
        <v>3</v>
      </c>
      <c r="O177" s="222">
        <v>0</v>
      </c>
      <c r="P177" s="222">
        <v>0</v>
      </c>
      <c r="Q177" s="222">
        <v>0</v>
      </c>
      <c r="R177" s="222">
        <v>48</v>
      </c>
      <c r="S177" s="225"/>
      <c r="T177" s="226">
        <f t="shared" si="4"/>
        <v>0</v>
      </c>
      <c r="U177" s="227">
        <v>0</v>
      </c>
      <c r="V177" s="228">
        <v>0</v>
      </c>
      <c r="W177" s="228">
        <v>0</v>
      </c>
      <c r="X177" s="228">
        <v>15</v>
      </c>
      <c r="Y177" s="228">
        <v>0</v>
      </c>
      <c r="Z177" s="228">
        <v>20</v>
      </c>
      <c r="AA177" s="228">
        <v>0</v>
      </c>
      <c r="AB177" s="228">
        <v>0</v>
      </c>
      <c r="AC177" s="228">
        <v>0</v>
      </c>
      <c r="AD177" s="228">
        <v>10</v>
      </c>
      <c r="AE177" s="11">
        <f t="shared" si="5"/>
        <v>45</v>
      </c>
      <c r="AF177" s="229" t="s">
        <v>44</v>
      </c>
    </row>
    <row r="178" spans="1:32" ht="15.6" x14ac:dyDescent="0.3">
      <c r="A178" s="218">
        <v>53</v>
      </c>
      <c r="B178" s="219" t="s">
        <v>69</v>
      </c>
      <c r="C178" s="220" t="s">
        <v>41</v>
      </c>
      <c r="D178" s="218" t="s">
        <v>62</v>
      </c>
      <c r="E178" s="218" t="s">
        <v>136</v>
      </c>
      <c r="F178" s="221">
        <v>0</v>
      </c>
      <c r="G178" s="222">
        <v>0</v>
      </c>
      <c r="H178" s="223">
        <v>0</v>
      </c>
      <c r="I178" s="224">
        <v>0</v>
      </c>
      <c r="J178" s="222">
        <v>0</v>
      </c>
      <c r="K178" s="222">
        <v>0</v>
      </c>
      <c r="L178" s="222">
        <v>3</v>
      </c>
      <c r="M178" s="222">
        <v>0</v>
      </c>
      <c r="N178" s="222">
        <v>3</v>
      </c>
      <c r="O178" s="222">
        <v>0</v>
      </c>
      <c r="P178" s="222">
        <v>0</v>
      </c>
      <c r="Q178" s="222">
        <v>0</v>
      </c>
      <c r="R178" s="222">
        <v>26</v>
      </c>
      <c r="S178" s="225"/>
      <c r="T178" s="226">
        <v>0</v>
      </c>
      <c r="U178" s="227">
        <v>0</v>
      </c>
      <c r="V178" s="228">
        <v>0</v>
      </c>
      <c r="W178" s="228">
        <v>0</v>
      </c>
      <c r="X178" s="228">
        <v>15</v>
      </c>
      <c r="Y178" s="228">
        <v>0</v>
      </c>
      <c r="Z178" s="228">
        <v>20</v>
      </c>
      <c r="AA178" s="228">
        <v>0</v>
      </c>
      <c r="AB178" s="228">
        <v>0</v>
      </c>
      <c r="AC178" s="228">
        <v>0</v>
      </c>
      <c r="AD178" s="228">
        <v>10</v>
      </c>
      <c r="AE178" s="11">
        <f t="shared" si="5"/>
        <v>45</v>
      </c>
      <c r="AF178" s="240" t="s">
        <v>115</v>
      </c>
    </row>
    <row r="179" spans="1:32" ht="15.6" x14ac:dyDescent="0.3">
      <c r="A179" s="230">
        <v>54</v>
      </c>
      <c r="B179" s="219" t="s">
        <v>72</v>
      </c>
      <c r="C179" s="220" t="s">
        <v>62</v>
      </c>
      <c r="D179" s="218" t="s">
        <v>84</v>
      </c>
      <c r="E179" s="218" t="s">
        <v>137</v>
      </c>
      <c r="F179" s="221">
        <v>0</v>
      </c>
      <c r="G179" s="222">
        <v>0</v>
      </c>
      <c r="H179" s="223">
        <v>0</v>
      </c>
      <c r="I179" s="224">
        <v>0</v>
      </c>
      <c r="J179" s="222">
        <v>0</v>
      </c>
      <c r="K179" s="222">
        <v>0</v>
      </c>
      <c r="L179" s="222">
        <v>3</v>
      </c>
      <c r="M179" s="222">
        <v>0</v>
      </c>
      <c r="N179" s="222">
        <v>3</v>
      </c>
      <c r="O179" s="222">
        <v>0</v>
      </c>
      <c r="P179" s="222">
        <v>0</v>
      </c>
      <c r="Q179" s="222">
        <v>0</v>
      </c>
      <c r="R179" s="222">
        <v>39</v>
      </c>
      <c r="S179" s="225"/>
      <c r="T179" s="226">
        <v>0</v>
      </c>
      <c r="U179" s="227">
        <v>0</v>
      </c>
      <c r="V179" s="228">
        <v>0</v>
      </c>
      <c r="W179" s="228">
        <v>0</v>
      </c>
      <c r="X179" s="228">
        <v>15</v>
      </c>
      <c r="Y179" s="228">
        <v>0</v>
      </c>
      <c r="Z179" s="228">
        <v>20</v>
      </c>
      <c r="AA179" s="228">
        <v>0</v>
      </c>
      <c r="AB179" s="228">
        <v>0</v>
      </c>
      <c r="AC179" s="228">
        <v>0</v>
      </c>
      <c r="AD179" s="228">
        <v>10</v>
      </c>
      <c r="AE179" s="11">
        <f t="shared" si="5"/>
        <v>45</v>
      </c>
      <c r="AF179" s="240" t="s">
        <v>82</v>
      </c>
    </row>
    <row r="180" spans="1:32" ht="15.6" x14ac:dyDescent="0.3">
      <c r="A180" s="231">
        <v>55</v>
      </c>
      <c r="B180" s="219" t="s">
        <v>72</v>
      </c>
      <c r="C180" s="220" t="s">
        <v>62</v>
      </c>
      <c r="D180" s="218" t="s">
        <v>62</v>
      </c>
      <c r="E180" s="218" t="s">
        <v>138</v>
      </c>
      <c r="F180" s="221">
        <v>0</v>
      </c>
      <c r="G180" s="222">
        <v>0</v>
      </c>
      <c r="H180" s="223">
        <v>0</v>
      </c>
      <c r="I180" s="224">
        <v>0</v>
      </c>
      <c r="J180" s="222">
        <v>0</v>
      </c>
      <c r="K180" s="222">
        <v>0</v>
      </c>
      <c r="L180" s="222">
        <v>3</v>
      </c>
      <c r="M180" s="222">
        <v>0</v>
      </c>
      <c r="N180" s="222">
        <v>3</v>
      </c>
      <c r="O180" s="222">
        <v>0</v>
      </c>
      <c r="P180" s="222">
        <v>0</v>
      </c>
      <c r="Q180" s="222">
        <v>0</v>
      </c>
      <c r="R180" s="222">
        <v>38</v>
      </c>
      <c r="S180" s="225"/>
      <c r="T180" s="226">
        <v>0</v>
      </c>
      <c r="U180" s="227">
        <v>0</v>
      </c>
      <c r="V180" s="228">
        <v>0</v>
      </c>
      <c r="W180" s="228">
        <v>0</v>
      </c>
      <c r="X180" s="228">
        <v>15</v>
      </c>
      <c r="Y180" s="228">
        <v>0</v>
      </c>
      <c r="Z180" s="228">
        <v>20</v>
      </c>
      <c r="AA180" s="228">
        <v>0</v>
      </c>
      <c r="AB180" s="228">
        <v>0</v>
      </c>
      <c r="AC180" s="228">
        <v>0</v>
      </c>
      <c r="AD180" s="228">
        <v>10</v>
      </c>
      <c r="AE180" s="11">
        <f t="shared" si="5"/>
        <v>45</v>
      </c>
      <c r="AF180" s="240" t="s">
        <v>82</v>
      </c>
    </row>
    <row r="181" spans="1:32" ht="15.6" x14ac:dyDescent="0.3">
      <c r="A181" s="218">
        <v>56</v>
      </c>
      <c r="B181" s="219" t="s">
        <v>69</v>
      </c>
      <c r="C181" s="220" t="s">
        <v>95</v>
      </c>
      <c r="D181" s="218" t="s">
        <v>76</v>
      </c>
      <c r="E181" s="218" t="s">
        <v>139</v>
      </c>
      <c r="F181" s="221">
        <v>0</v>
      </c>
      <c r="G181" s="222">
        <v>0</v>
      </c>
      <c r="H181" s="223">
        <v>0</v>
      </c>
      <c r="I181" s="224">
        <v>0</v>
      </c>
      <c r="J181" s="222">
        <v>0</v>
      </c>
      <c r="K181" s="222">
        <v>0</v>
      </c>
      <c r="L181" s="222">
        <v>3</v>
      </c>
      <c r="M181" s="222">
        <v>0</v>
      </c>
      <c r="N181" s="222">
        <v>3</v>
      </c>
      <c r="O181" s="222">
        <v>0</v>
      </c>
      <c r="P181" s="222">
        <v>0</v>
      </c>
      <c r="Q181" s="222">
        <v>0</v>
      </c>
      <c r="R181" s="222">
        <v>31</v>
      </c>
      <c r="S181" s="225"/>
      <c r="T181" s="226">
        <v>0</v>
      </c>
      <c r="U181" s="227">
        <v>0</v>
      </c>
      <c r="V181" s="228">
        <v>0</v>
      </c>
      <c r="W181" s="228">
        <v>0</v>
      </c>
      <c r="X181" s="228">
        <v>15</v>
      </c>
      <c r="Y181" s="228">
        <v>0</v>
      </c>
      <c r="Z181" s="228">
        <v>20</v>
      </c>
      <c r="AA181" s="228">
        <v>0</v>
      </c>
      <c r="AB181" s="228">
        <v>0</v>
      </c>
      <c r="AC181" s="228">
        <v>0</v>
      </c>
      <c r="AD181" s="228">
        <v>10</v>
      </c>
      <c r="AE181" s="11">
        <f t="shared" si="5"/>
        <v>45</v>
      </c>
      <c r="AF181" s="240" t="s">
        <v>140</v>
      </c>
    </row>
    <row r="182" spans="1:32" ht="15.6" x14ac:dyDescent="0.3">
      <c r="A182" s="218">
        <v>57</v>
      </c>
      <c r="B182" s="219" t="s">
        <v>72</v>
      </c>
      <c r="C182" s="220" t="s">
        <v>84</v>
      </c>
      <c r="D182" s="218" t="s">
        <v>41</v>
      </c>
      <c r="E182" s="218" t="s">
        <v>141</v>
      </c>
      <c r="F182" s="221">
        <v>0</v>
      </c>
      <c r="G182" s="222">
        <v>0</v>
      </c>
      <c r="H182" s="223">
        <v>0</v>
      </c>
      <c r="I182" s="224">
        <v>0</v>
      </c>
      <c r="J182" s="222">
        <v>0</v>
      </c>
      <c r="K182" s="222">
        <v>0</v>
      </c>
      <c r="L182" s="222">
        <v>3</v>
      </c>
      <c r="M182" s="222">
        <v>0</v>
      </c>
      <c r="N182" s="222">
        <v>3</v>
      </c>
      <c r="O182" s="222">
        <v>0</v>
      </c>
      <c r="P182" s="222">
        <v>0</v>
      </c>
      <c r="Q182" s="222">
        <v>0</v>
      </c>
      <c r="R182" s="222">
        <v>39</v>
      </c>
      <c r="S182" s="225"/>
      <c r="T182" s="226">
        <v>0</v>
      </c>
      <c r="U182" s="227">
        <v>0</v>
      </c>
      <c r="V182" s="228">
        <v>0</v>
      </c>
      <c r="W182" s="228">
        <v>0</v>
      </c>
      <c r="X182" s="228">
        <v>15</v>
      </c>
      <c r="Y182" s="228">
        <v>0</v>
      </c>
      <c r="Z182" s="228">
        <v>20</v>
      </c>
      <c r="AA182" s="228">
        <v>0</v>
      </c>
      <c r="AB182" s="228">
        <v>0</v>
      </c>
      <c r="AC182" s="228">
        <v>0</v>
      </c>
      <c r="AD182" s="228">
        <v>10</v>
      </c>
      <c r="AE182" s="11">
        <f t="shared" si="5"/>
        <v>45</v>
      </c>
      <c r="AF182" s="240" t="s">
        <v>44</v>
      </c>
    </row>
    <row r="183" spans="1:32" ht="15.6" x14ac:dyDescent="0.3">
      <c r="A183" s="230">
        <v>58</v>
      </c>
      <c r="B183" s="219" t="s">
        <v>69</v>
      </c>
      <c r="C183" s="220" t="s">
        <v>62</v>
      </c>
      <c r="D183" s="218" t="s">
        <v>79</v>
      </c>
      <c r="E183" s="218" t="s">
        <v>142</v>
      </c>
      <c r="F183" s="221">
        <v>0</v>
      </c>
      <c r="G183" s="222">
        <v>0</v>
      </c>
      <c r="H183" s="223">
        <v>0</v>
      </c>
      <c r="I183" s="224">
        <v>0</v>
      </c>
      <c r="J183" s="222">
        <v>0</v>
      </c>
      <c r="K183" s="222">
        <v>0</v>
      </c>
      <c r="L183" s="222">
        <v>0</v>
      </c>
      <c r="M183" s="222">
        <v>0</v>
      </c>
      <c r="N183" s="222">
        <v>4</v>
      </c>
      <c r="O183" s="222">
        <v>0</v>
      </c>
      <c r="P183" s="222">
        <v>0</v>
      </c>
      <c r="Q183" s="222">
        <v>0</v>
      </c>
      <c r="R183" s="222">
        <v>30</v>
      </c>
      <c r="S183" s="225"/>
      <c r="T183" s="226">
        <f t="shared" si="4"/>
        <v>0</v>
      </c>
      <c r="U183" s="227">
        <v>0</v>
      </c>
      <c r="V183" s="228">
        <v>0</v>
      </c>
      <c r="W183" s="228">
        <v>0</v>
      </c>
      <c r="X183" s="228">
        <v>0</v>
      </c>
      <c r="Y183" s="228">
        <v>0</v>
      </c>
      <c r="Z183" s="228">
        <v>30</v>
      </c>
      <c r="AA183" s="228">
        <v>0</v>
      </c>
      <c r="AB183" s="228">
        <v>0</v>
      </c>
      <c r="AC183" s="228">
        <v>0</v>
      </c>
      <c r="AD183" s="228">
        <v>10</v>
      </c>
      <c r="AE183" s="11">
        <f t="shared" si="5"/>
        <v>40</v>
      </c>
      <c r="AF183" s="229" t="s">
        <v>44</v>
      </c>
    </row>
    <row r="184" spans="1:32" ht="43.2" x14ac:dyDescent="0.3">
      <c r="A184" s="231">
        <v>59</v>
      </c>
      <c r="B184" s="219" t="s">
        <v>79</v>
      </c>
      <c r="C184" s="220" t="s">
        <v>87</v>
      </c>
      <c r="D184" s="218" t="s">
        <v>79</v>
      </c>
      <c r="E184" s="218" t="s">
        <v>143</v>
      </c>
      <c r="F184" s="221">
        <v>0</v>
      </c>
      <c r="G184" s="222">
        <v>0</v>
      </c>
      <c r="H184" s="223">
        <v>0</v>
      </c>
      <c r="I184" s="224">
        <v>0</v>
      </c>
      <c r="J184" s="222">
        <v>0</v>
      </c>
      <c r="K184" s="222">
        <v>0</v>
      </c>
      <c r="L184" s="222">
        <v>0</v>
      </c>
      <c r="M184" s="222">
        <v>0</v>
      </c>
      <c r="N184" s="222">
        <v>4</v>
      </c>
      <c r="O184" s="222">
        <v>0</v>
      </c>
      <c r="P184" s="222">
        <v>0</v>
      </c>
      <c r="Q184" s="222">
        <v>0</v>
      </c>
      <c r="R184" s="222">
        <v>29</v>
      </c>
      <c r="S184" s="225"/>
      <c r="T184" s="226">
        <v>0</v>
      </c>
      <c r="U184" s="227">
        <v>0</v>
      </c>
      <c r="V184" s="228">
        <v>0</v>
      </c>
      <c r="W184" s="228">
        <v>0</v>
      </c>
      <c r="X184" s="228">
        <v>0</v>
      </c>
      <c r="Y184" s="228">
        <v>0</v>
      </c>
      <c r="Z184" s="228">
        <v>30</v>
      </c>
      <c r="AA184" s="228">
        <v>0</v>
      </c>
      <c r="AB184" s="228">
        <v>0</v>
      </c>
      <c r="AC184" s="228">
        <v>0</v>
      </c>
      <c r="AD184" s="228">
        <v>10</v>
      </c>
      <c r="AE184" s="11">
        <f t="shared" si="5"/>
        <v>40</v>
      </c>
      <c r="AF184" s="229" t="s">
        <v>59</v>
      </c>
    </row>
    <row r="185" spans="1:32" ht="15.6" x14ac:dyDescent="0.3">
      <c r="A185" s="218">
        <v>60</v>
      </c>
      <c r="B185" s="219" t="s">
        <v>72</v>
      </c>
      <c r="C185" s="220" t="s">
        <v>40</v>
      </c>
      <c r="D185" s="218" t="s">
        <v>62</v>
      </c>
      <c r="E185" s="218" t="s">
        <v>144</v>
      </c>
      <c r="F185" s="221">
        <v>0</v>
      </c>
      <c r="G185" s="222">
        <v>0</v>
      </c>
      <c r="H185" s="223">
        <v>0</v>
      </c>
      <c r="I185" s="224">
        <v>0</v>
      </c>
      <c r="J185" s="222">
        <v>0</v>
      </c>
      <c r="K185" s="222">
        <v>4</v>
      </c>
      <c r="L185" s="222">
        <v>0</v>
      </c>
      <c r="M185" s="222">
        <v>0</v>
      </c>
      <c r="N185" s="222">
        <v>0</v>
      </c>
      <c r="O185" s="222">
        <v>0</v>
      </c>
      <c r="P185" s="222">
        <v>0</v>
      </c>
      <c r="Q185" s="222">
        <v>0</v>
      </c>
      <c r="R185" s="222">
        <v>21</v>
      </c>
      <c r="S185" s="225"/>
      <c r="T185" s="226">
        <f t="shared" si="4"/>
        <v>0</v>
      </c>
      <c r="U185" s="227">
        <v>0</v>
      </c>
      <c r="V185" s="228">
        <v>0</v>
      </c>
      <c r="W185" s="228">
        <v>30</v>
      </c>
      <c r="X185" s="228">
        <v>0</v>
      </c>
      <c r="Y185" s="228">
        <v>0</v>
      </c>
      <c r="Z185" s="228">
        <v>0</v>
      </c>
      <c r="AA185" s="228">
        <v>0</v>
      </c>
      <c r="AB185" s="228">
        <v>0</v>
      </c>
      <c r="AC185" s="228">
        <v>0</v>
      </c>
      <c r="AD185" s="228">
        <v>10</v>
      </c>
      <c r="AE185" s="11">
        <f t="shared" si="5"/>
        <v>40</v>
      </c>
      <c r="AF185" s="229" t="s">
        <v>44</v>
      </c>
    </row>
    <row r="186" spans="1:32" ht="43.2" x14ac:dyDescent="0.3">
      <c r="A186" s="218">
        <v>61</v>
      </c>
      <c r="B186" s="219" t="s">
        <v>79</v>
      </c>
      <c r="C186" s="220" t="s">
        <v>40</v>
      </c>
      <c r="D186" s="218" t="s">
        <v>87</v>
      </c>
      <c r="E186" s="218" t="s">
        <v>145</v>
      </c>
      <c r="F186" s="221">
        <v>0</v>
      </c>
      <c r="G186" s="222">
        <v>0</v>
      </c>
      <c r="H186" s="223">
        <v>0</v>
      </c>
      <c r="I186" s="224">
        <v>0</v>
      </c>
      <c r="J186" s="222">
        <v>0</v>
      </c>
      <c r="K186" s="222">
        <v>4</v>
      </c>
      <c r="L186" s="222">
        <v>0</v>
      </c>
      <c r="M186" s="222">
        <v>0</v>
      </c>
      <c r="N186" s="222">
        <v>0</v>
      </c>
      <c r="O186" s="222">
        <v>0</v>
      </c>
      <c r="P186" s="222">
        <v>0</v>
      </c>
      <c r="Q186" s="222">
        <v>0</v>
      </c>
      <c r="R186" s="222">
        <v>30</v>
      </c>
      <c r="S186" s="225"/>
      <c r="T186" s="226">
        <f t="shared" si="4"/>
        <v>0</v>
      </c>
      <c r="U186" s="227">
        <v>0</v>
      </c>
      <c r="V186" s="228">
        <v>0</v>
      </c>
      <c r="W186" s="228">
        <v>30</v>
      </c>
      <c r="X186" s="228">
        <v>0</v>
      </c>
      <c r="Y186" s="228">
        <v>0</v>
      </c>
      <c r="Z186" s="228">
        <v>0</v>
      </c>
      <c r="AA186" s="228">
        <v>0</v>
      </c>
      <c r="AB186" s="228">
        <v>0</v>
      </c>
      <c r="AC186" s="228">
        <v>0</v>
      </c>
      <c r="AD186" s="228">
        <v>10</v>
      </c>
      <c r="AE186" s="11">
        <f t="shared" si="5"/>
        <v>40</v>
      </c>
      <c r="AF186" s="240" t="s">
        <v>107</v>
      </c>
    </row>
    <row r="187" spans="1:32" ht="15.6" x14ac:dyDescent="0.3">
      <c r="A187" s="230">
        <v>62</v>
      </c>
      <c r="B187" s="219" t="s">
        <v>79</v>
      </c>
      <c r="C187" s="220" t="s">
        <v>89</v>
      </c>
      <c r="D187" s="218" t="s">
        <v>95</v>
      </c>
      <c r="E187" s="218" t="s">
        <v>146</v>
      </c>
      <c r="F187" s="221">
        <v>0</v>
      </c>
      <c r="G187" s="222">
        <v>0</v>
      </c>
      <c r="H187" s="223">
        <v>0</v>
      </c>
      <c r="I187" s="224">
        <v>0</v>
      </c>
      <c r="J187" s="222">
        <v>0</v>
      </c>
      <c r="K187" s="222">
        <v>4</v>
      </c>
      <c r="L187" s="222">
        <v>0</v>
      </c>
      <c r="M187" s="222">
        <v>0</v>
      </c>
      <c r="N187" s="222">
        <v>0</v>
      </c>
      <c r="O187" s="222">
        <v>0</v>
      </c>
      <c r="P187" s="222">
        <v>0</v>
      </c>
      <c r="Q187" s="222">
        <v>0</v>
      </c>
      <c r="R187" s="222">
        <v>41</v>
      </c>
      <c r="S187" s="225"/>
      <c r="T187" s="226">
        <v>0</v>
      </c>
      <c r="U187" s="227">
        <v>0</v>
      </c>
      <c r="V187" s="228">
        <v>0</v>
      </c>
      <c r="W187" s="228">
        <v>30</v>
      </c>
      <c r="X187" s="228">
        <v>0</v>
      </c>
      <c r="Y187" s="228">
        <v>0</v>
      </c>
      <c r="Z187" s="228">
        <v>0</v>
      </c>
      <c r="AA187" s="228">
        <v>0</v>
      </c>
      <c r="AB187" s="228">
        <v>0</v>
      </c>
      <c r="AC187" s="228">
        <v>0</v>
      </c>
      <c r="AD187" s="228">
        <v>10</v>
      </c>
      <c r="AE187" s="11">
        <f t="shared" si="5"/>
        <v>40</v>
      </c>
      <c r="AF187" s="240" t="s">
        <v>140</v>
      </c>
    </row>
    <row r="188" spans="1:32" ht="15.6" x14ac:dyDescent="0.3">
      <c r="A188" s="231">
        <v>63</v>
      </c>
      <c r="B188" s="219" t="s">
        <v>79</v>
      </c>
      <c r="C188" s="220" t="s">
        <v>95</v>
      </c>
      <c r="D188" s="218" t="s">
        <v>62</v>
      </c>
      <c r="E188" s="218" t="s">
        <v>147</v>
      </c>
      <c r="F188" s="221">
        <v>0</v>
      </c>
      <c r="G188" s="222">
        <v>0</v>
      </c>
      <c r="H188" s="223">
        <v>0</v>
      </c>
      <c r="I188" s="224">
        <v>0</v>
      </c>
      <c r="J188" s="222">
        <v>0</v>
      </c>
      <c r="K188" s="222">
        <v>0</v>
      </c>
      <c r="L188" s="222">
        <v>0</v>
      </c>
      <c r="M188" s="222">
        <v>0</v>
      </c>
      <c r="N188" s="222">
        <v>2</v>
      </c>
      <c r="O188" s="222">
        <v>2</v>
      </c>
      <c r="P188" s="222">
        <v>0</v>
      </c>
      <c r="Q188" s="222">
        <v>0</v>
      </c>
      <c r="R188" s="222">
        <v>25</v>
      </c>
      <c r="S188" s="225"/>
      <c r="T188" s="226">
        <v>0</v>
      </c>
      <c r="U188" s="227">
        <v>0</v>
      </c>
      <c r="V188" s="228">
        <v>0</v>
      </c>
      <c r="W188" s="228">
        <v>0</v>
      </c>
      <c r="X188" s="228">
        <v>0</v>
      </c>
      <c r="Y188" s="228">
        <v>0</v>
      </c>
      <c r="Z188" s="228">
        <v>10</v>
      </c>
      <c r="AA188" s="228">
        <v>20</v>
      </c>
      <c r="AB188" s="228">
        <v>0</v>
      </c>
      <c r="AC188" s="228">
        <v>0</v>
      </c>
      <c r="AD188" s="228">
        <v>10</v>
      </c>
      <c r="AE188" s="11">
        <f t="shared" si="5"/>
        <v>40</v>
      </c>
      <c r="AF188" s="240" t="s">
        <v>140</v>
      </c>
    </row>
    <row r="189" spans="1:32" ht="15.6" x14ac:dyDescent="0.3">
      <c r="A189" s="231">
        <v>64</v>
      </c>
      <c r="B189" s="219" t="s">
        <v>75</v>
      </c>
      <c r="C189" s="220" t="s">
        <v>84</v>
      </c>
      <c r="D189" s="218" t="s">
        <v>41</v>
      </c>
      <c r="E189" s="218" t="s">
        <v>148</v>
      </c>
      <c r="F189" s="221">
        <v>0</v>
      </c>
      <c r="G189" s="222">
        <v>0</v>
      </c>
      <c r="H189" s="223">
        <v>0</v>
      </c>
      <c r="I189" s="224">
        <v>0</v>
      </c>
      <c r="J189" s="222">
        <v>0</v>
      </c>
      <c r="K189" s="222">
        <v>0</v>
      </c>
      <c r="L189" s="222">
        <v>3</v>
      </c>
      <c r="M189" s="222">
        <v>0</v>
      </c>
      <c r="N189" s="222">
        <v>2</v>
      </c>
      <c r="O189" s="222">
        <v>0</v>
      </c>
      <c r="P189" s="222">
        <v>0</v>
      </c>
      <c r="Q189" s="222">
        <v>0</v>
      </c>
      <c r="R189" s="222">
        <v>43</v>
      </c>
      <c r="S189" s="225"/>
      <c r="T189" s="226">
        <v>0</v>
      </c>
      <c r="U189" s="227">
        <v>0</v>
      </c>
      <c r="V189" s="228">
        <v>0</v>
      </c>
      <c r="W189" s="228">
        <v>0</v>
      </c>
      <c r="X189" s="228">
        <v>15</v>
      </c>
      <c r="Y189" s="228">
        <v>0</v>
      </c>
      <c r="Z189" s="228">
        <v>10</v>
      </c>
      <c r="AA189" s="228">
        <v>0</v>
      </c>
      <c r="AB189" s="228">
        <v>0</v>
      </c>
      <c r="AC189" s="228">
        <v>0</v>
      </c>
      <c r="AD189" s="228">
        <v>10</v>
      </c>
      <c r="AE189" s="11">
        <f t="shared" si="5"/>
        <v>35</v>
      </c>
      <c r="AF189" s="240" t="s">
        <v>82</v>
      </c>
    </row>
    <row r="190" spans="1:32" ht="15.6" x14ac:dyDescent="0.3">
      <c r="A190" s="218">
        <v>65</v>
      </c>
      <c r="B190" s="241" t="s">
        <v>79</v>
      </c>
      <c r="C190" s="242" t="s">
        <v>79</v>
      </c>
      <c r="D190" s="243" t="s">
        <v>76</v>
      </c>
      <c r="E190" s="243" t="s">
        <v>149</v>
      </c>
      <c r="F190" s="221">
        <v>0</v>
      </c>
      <c r="G190" s="123">
        <v>0</v>
      </c>
      <c r="H190" s="124">
        <v>0</v>
      </c>
      <c r="I190" s="125">
        <v>0</v>
      </c>
      <c r="J190" s="123">
        <v>0</v>
      </c>
      <c r="K190" s="123">
        <v>0</v>
      </c>
      <c r="L190" s="123">
        <v>3</v>
      </c>
      <c r="M190" s="123">
        <v>0</v>
      </c>
      <c r="N190" s="123">
        <v>1</v>
      </c>
      <c r="O190" s="123">
        <v>0</v>
      </c>
      <c r="P190" s="123">
        <v>0</v>
      </c>
      <c r="Q190" s="123">
        <v>0</v>
      </c>
      <c r="R190" s="123">
        <v>39</v>
      </c>
      <c r="S190" s="126"/>
      <c r="T190" s="227">
        <v>0</v>
      </c>
      <c r="U190" s="227">
        <v>0</v>
      </c>
      <c r="V190" s="244">
        <v>0</v>
      </c>
      <c r="W190" s="244">
        <v>0</v>
      </c>
      <c r="X190" s="244">
        <v>15</v>
      </c>
      <c r="Y190" s="244">
        <v>0</v>
      </c>
      <c r="Z190" s="244">
        <v>5</v>
      </c>
      <c r="AA190" s="244">
        <v>0</v>
      </c>
      <c r="AB190" s="244">
        <v>0</v>
      </c>
      <c r="AC190" s="244">
        <v>0</v>
      </c>
      <c r="AD190" s="245">
        <v>10</v>
      </c>
      <c r="AE190" s="246">
        <f>SUM(T190:AD190)</f>
        <v>30</v>
      </c>
      <c r="AF190" s="240" t="s">
        <v>115</v>
      </c>
    </row>
    <row r="191" spans="1:32" ht="15.6" x14ac:dyDescent="0.3">
      <c r="A191" s="218">
        <v>66</v>
      </c>
      <c r="B191" s="241" t="s">
        <v>75</v>
      </c>
      <c r="C191" s="242" t="s">
        <v>89</v>
      </c>
      <c r="D191" s="243" t="s">
        <v>40</v>
      </c>
      <c r="E191" s="243" t="s">
        <v>150</v>
      </c>
      <c r="F191" s="221">
        <v>0</v>
      </c>
      <c r="G191" s="123">
        <v>0</v>
      </c>
      <c r="H191" s="124">
        <v>0</v>
      </c>
      <c r="I191" s="125">
        <v>0</v>
      </c>
      <c r="J191" s="123">
        <v>0</v>
      </c>
      <c r="K191" s="123">
        <v>0</v>
      </c>
      <c r="L191" s="123">
        <v>3</v>
      </c>
      <c r="M191" s="123">
        <v>0</v>
      </c>
      <c r="N191" s="123">
        <v>1</v>
      </c>
      <c r="O191" s="123">
        <v>0</v>
      </c>
      <c r="P191" s="123">
        <v>0</v>
      </c>
      <c r="Q191" s="123">
        <v>0</v>
      </c>
      <c r="R191" s="123">
        <v>39</v>
      </c>
      <c r="S191" s="126"/>
      <c r="T191" s="227">
        <v>0</v>
      </c>
      <c r="U191" s="227">
        <v>0</v>
      </c>
      <c r="V191" s="244">
        <v>0</v>
      </c>
      <c r="W191" s="244">
        <v>0</v>
      </c>
      <c r="X191" s="244">
        <v>15</v>
      </c>
      <c r="Y191" s="244">
        <v>0</v>
      </c>
      <c r="Z191" s="244">
        <v>5</v>
      </c>
      <c r="AA191" s="244">
        <v>0</v>
      </c>
      <c r="AB191" s="244">
        <v>0</v>
      </c>
      <c r="AC191" s="244">
        <v>0</v>
      </c>
      <c r="AD191" s="245">
        <v>10</v>
      </c>
      <c r="AE191" s="246">
        <f>SUM(T191:AD191)</f>
        <v>30</v>
      </c>
      <c r="AF191" s="240" t="s">
        <v>115</v>
      </c>
    </row>
    <row r="192" spans="1:32" ht="43.2" x14ac:dyDescent="0.3">
      <c r="A192" s="230">
        <v>67</v>
      </c>
      <c r="B192" s="241" t="s">
        <v>151</v>
      </c>
      <c r="C192" s="242" t="s">
        <v>41</v>
      </c>
      <c r="D192" s="243" t="s">
        <v>72</v>
      </c>
      <c r="E192" s="243" t="s">
        <v>152</v>
      </c>
      <c r="F192" s="221">
        <v>0</v>
      </c>
      <c r="G192" s="123">
        <v>0</v>
      </c>
      <c r="H192" s="124">
        <v>0</v>
      </c>
      <c r="I192" s="125">
        <v>0</v>
      </c>
      <c r="J192" s="123">
        <v>0</v>
      </c>
      <c r="K192" s="123">
        <v>0</v>
      </c>
      <c r="L192" s="123">
        <v>0</v>
      </c>
      <c r="M192" s="123">
        <v>0</v>
      </c>
      <c r="N192" s="123">
        <v>2</v>
      </c>
      <c r="O192" s="123">
        <v>0</v>
      </c>
      <c r="P192" s="123">
        <v>0</v>
      </c>
      <c r="Q192" s="123">
        <v>0</v>
      </c>
      <c r="R192" s="123">
        <v>56</v>
      </c>
      <c r="S192" s="126"/>
      <c r="T192" s="227">
        <v>0</v>
      </c>
      <c r="U192" s="227">
        <v>0</v>
      </c>
      <c r="V192" s="244">
        <v>0</v>
      </c>
      <c r="W192" s="244">
        <v>0</v>
      </c>
      <c r="X192" s="244">
        <v>0</v>
      </c>
      <c r="Y192" s="244">
        <v>0</v>
      </c>
      <c r="Z192" s="244">
        <v>10</v>
      </c>
      <c r="AA192" s="244">
        <v>0</v>
      </c>
      <c r="AB192" s="244">
        <v>0</v>
      </c>
      <c r="AC192" s="244">
        <v>0</v>
      </c>
      <c r="AD192" s="245">
        <v>20</v>
      </c>
      <c r="AE192" s="246">
        <f>SUM(T192:AD192)</f>
        <v>30</v>
      </c>
      <c r="AF192" s="240" t="s">
        <v>107</v>
      </c>
    </row>
    <row r="193" spans="1:32" ht="15.6" x14ac:dyDescent="0.3">
      <c r="A193" s="231">
        <v>68</v>
      </c>
      <c r="B193" s="219" t="s">
        <v>79</v>
      </c>
      <c r="C193" s="220" t="s">
        <v>76</v>
      </c>
      <c r="D193" s="218" t="s">
        <v>56</v>
      </c>
      <c r="E193" s="218" t="s">
        <v>153</v>
      </c>
      <c r="F193" s="221">
        <v>0</v>
      </c>
      <c r="G193" s="222">
        <v>0</v>
      </c>
      <c r="H193" s="223">
        <v>0</v>
      </c>
      <c r="I193" s="224">
        <v>0</v>
      </c>
      <c r="J193" s="222">
        <v>0</v>
      </c>
      <c r="K193" s="222">
        <v>0</v>
      </c>
      <c r="L193" s="222">
        <v>0</v>
      </c>
      <c r="M193" s="222">
        <v>0</v>
      </c>
      <c r="N193" s="222">
        <v>3</v>
      </c>
      <c r="O193" s="222">
        <v>0</v>
      </c>
      <c r="P193" s="222">
        <v>0</v>
      </c>
      <c r="Q193" s="222">
        <v>0</v>
      </c>
      <c r="R193" s="222">
        <v>38</v>
      </c>
      <c r="S193" s="225"/>
      <c r="T193" s="226">
        <v>0</v>
      </c>
      <c r="U193" s="227">
        <v>0</v>
      </c>
      <c r="V193" s="228">
        <v>0</v>
      </c>
      <c r="W193" s="228">
        <v>0</v>
      </c>
      <c r="X193" s="228">
        <v>0</v>
      </c>
      <c r="Y193" s="228"/>
      <c r="Z193" s="228">
        <v>20</v>
      </c>
      <c r="AA193" s="228">
        <v>0</v>
      </c>
      <c r="AB193" s="228">
        <v>0</v>
      </c>
      <c r="AC193" s="228">
        <v>0</v>
      </c>
      <c r="AD193" s="228">
        <v>10</v>
      </c>
      <c r="AE193" s="11">
        <f t="shared" si="5"/>
        <v>30</v>
      </c>
      <c r="AF193" s="240" t="s">
        <v>44</v>
      </c>
    </row>
    <row r="194" spans="1:32" ht="15.6" x14ac:dyDescent="0.3">
      <c r="A194" s="218">
        <v>69</v>
      </c>
      <c r="B194" s="219" t="s">
        <v>41</v>
      </c>
      <c r="C194" s="220" t="s">
        <v>154</v>
      </c>
      <c r="D194" s="218" t="s">
        <v>40</v>
      </c>
      <c r="E194" s="218" t="s">
        <v>155</v>
      </c>
      <c r="F194" s="221">
        <v>0</v>
      </c>
      <c r="G194" s="222">
        <v>0</v>
      </c>
      <c r="H194" s="223">
        <v>0</v>
      </c>
      <c r="I194" s="224">
        <v>0</v>
      </c>
      <c r="J194" s="222">
        <v>0</v>
      </c>
      <c r="K194" s="222">
        <v>0</v>
      </c>
      <c r="L194" s="222">
        <v>0</v>
      </c>
      <c r="M194" s="222">
        <v>0</v>
      </c>
      <c r="N194" s="222">
        <v>3</v>
      </c>
      <c r="O194" s="222">
        <v>0</v>
      </c>
      <c r="P194" s="222">
        <v>0</v>
      </c>
      <c r="Q194" s="222">
        <v>0</v>
      </c>
      <c r="R194" s="222">
        <v>36</v>
      </c>
      <c r="S194" s="225"/>
      <c r="T194" s="226">
        <v>0</v>
      </c>
      <c r="U194" s="227">
        <v>0</v>
      </c>
      <c r="V194" s="228">
        <v>0</v>
      </c>
      <c r="W194" s="228">
        <v>0</v>
      </c>
      <c r="X194" s="228">
        <v>0</v>
      </c>
      <c r="Y194" s="228"/>
      <c r="Z194" s="228">
        <v>20</v>
      </c>
      <c r="AA194" s="228">
        <v>0</v>
      </c>
      <c r="AB194" s="228">
        <v>0</v>
      </c>
      <c r="AC194" s="228">
        <v>0</v>
      </c>
      <c r="AD194" s="228">
        <v>10</v>
      </c>
      <c r="AE194" s="11">
        <f t="shared" si="5"/>
        <v>30</v>
      </c>
      <c r="AF194" s="240" t="s">
        <v>44</v>
      </c>
    </row>
    <row r="195" spans="1:32" ht="15.6" x14ac:dyDescent="0.3">
      <c r="A195" s="218">
        <v>70</v>
      </c>
      <c r="B195" s="219" t="s">
        <v>79</v>
      </c>
      <c r="C195" s="220" t="s">
        <v>40</v>
      </c>
      <c r="D195" s="218" t="s">
        <v>87</v>
      </c>
      <c r="E195" s="218" t="s">
        <v>156</v>
      </c>
      <c r="F195" s="221">
        <v>0</v>
      </c>
      <c r="G195" s="222">
        <v>0</v>
      </c>
      <c r="H195" s="223">
        <v>0</v>
      </c>
      <c r="I195" s="224">
        <v>0</v>
      </c>
      <c r="J195" s="222">
        <v>0</v>
      </c>
      <c r="K195" s="222">
        <v>0</v>
      </c>
      <c r="L195" s="222">
        <v>3</v>
      </c>
      <c r="M195" s="222">
        <v>0</v>
      </c>
      <c r="N195" s="222">
        <v>1</v>
      </c>
      <c r="O195" s="222">
        <v>0</v>
      </c>
      <c r="P195" s="222">
        <v>0</v>
      </c>
      <c r="Q195" s="222">
        <v>0</v>
      </c>
      <c r="R195" s="222">
        <v>44</v>
      </c>
      <c r="S195" s="225"/>
      <c r="T195" s="226">
        <v>0</v>
      </c>
      <c r="U195" s="227">
        <v>0</v>
      </c>
      <c r="V195" s="228">
        <v>0</v>
      </c>
      <c r="W195" s="228">
        <v>0</v>
      </c>
      <c r="X195" s="228">
        <v>15</v>
      </c>
      <c r="Y195" s="228">
        <v>0</v>
      </c>
      <c r="Z195" s="228">
        <v>5</v>
      </c>
      <c r="AA195" s="228">
        <v>0</v>
      </c>
      <c r="AB195" s="228">
        <v>0</v>
      </c>
      <c r="AC195" s="228">
        <v>0</v>
      </c>
      <c r="AD195" s="228">
        <v>10</v>
      </c>
      <c r="AE195" s="11">
        <f t="shared" si="5"/>
        <v>30</v>
      </c>
      <c r="AF195" s="240" t="s">
        <v>115</v>
      </c>
    </row>
    <row r="196" spans="1:32" ht="15.6" x14ac:dyDescent="0.3">
      <c r="A196" s="231">
        <v>71</v>
      </c>
      <c r="B196" s="219" t="s">
        <v>72</v>
      </c>
      <c r="C196" s="220" t="s">
        <v>40</v>
      </c>
      <c r="D196" s="218" t="s">
        <v>62</v>
      </c>
      <c r="E196" s="218" t="s">
        <v>157</v>
      </c>
      <c r="F196" s="221">
        <v>0</v>
      </c>
      <c r="G196" s="222">
        <v>0</v>
      </c>
      <c r="H196" s="223">
        <v>0</v>
      </c>
      <c r="I196" s="224">
        <v>0</v>
      </c>
      <c r="J196" s="222">
        <v>0</v>
      </c>
      <c r="K196" s="222">
        <v>0</v>
      </c>
      <c r="L196" s="222">
        <v>0</v>
      </c>
      <c r="M196" s="222">
        <v>0</v>
      </c>
      <c r="N196" s="222">
        <v>1</v>
      </c>
      <c r="O196" s="222">
        <v>1</v>
      </c>
      <c r="P196" s="222">
        <v>0</v>
      </c>
      <c r="Q196" s="222">
        <v>0</v>
      </c>
      <c r="R196" s="222">
        <v>25</v>
      </c>
      <c r="S196" s="225"/>
      <c r="T196" s="226">
        <f t="shared" si="4"/>
        <v>0</v>
      </c>
      <c r="U196" s="227">
        <v>0</v>
      </c>
      <c r="V196" s="228">
        <v>0</v>
      </c>
      <c r="W196" s="228">
        <v>0</v>
      </c>
      <c r="X196" s="228">
        <v>0</v>
      </c>
      <c r="Y196" s="228">
        <v>0</v>
      </c>
      <c r="Z196" s="228">
        <v>5</v>
      </c>
      <c r="AA196" s="228">
        <v>10</v>
      </c>
      <c r="AB196" s="228">
        <v>0</v>
      </c>
      <c r="AC196" s="228">
        <v>0</v>
      </c>
      <c r="AD196" s="228">
        <v>10</v>
      </c>
      <c r="AE196" s="11">
        <f t="shared" si="5"/>
        <v>25</v>
      </c>
      <c r="AF196" s="229" t="s">
        <v>44</v>
      </c>
    </row>
    <row r="197" spans="1:32" ht="43.2" x14ac:dyDescent="0.3">
      <c r="A197" s="218">
        <v>72</v>
      </c>
      <c r="B197" s="219" t="s">
        <v>92</v>
      </c>
      <c r="C197" s="220" t="s">
        <v>62</v>
      </c>
      <c r="D197" s="218" t="s">
        <v>62</v>
      </c>
      <c r="E197" s="218" t="s">
        <v>158</v>
      </c>
      <c r="F197" s="221">
        <v>0</v>
      </c>
      <c r="G197" s="222">
        <v>0</v>
      </c>
      <c r="H197" s="223">
        <v>0</v>
      </c>
      <c r="I197" s="224">
        <v>0</v>
      </c>
      <c r="J197" s="222">
        <v>0</v>
      </c>
      <c r="K197" s="222">
        <v>0</v>
      </c>
      <c r="L197" s="222">
        <v>0</v>
      </c>
      <c r="M197" s="222">
        <v>0</v>
      </c>
      <c r="N197" s="222">
        <v>1</v>
      </c>
      <c r="O197" s="222">
        <v>1</v>
      </c>
      <c r="P197" s="222">
        <v>0</v>
      </c>
      <c r="Q197" s="222">
        <v>0</v>
      </c>
      <c r="R197" s="222">
        <v>21</v>
      </c>
      <c r="S197" s="225"/>
      <c r="T197" s="226">
        <f t="shared" si="4"/>
        <v>0</v>
      </c>
      <c r="U197" s="227">
        <v>0</v>
      </c>
      <c r="V197" s="228">
        <v>0</v>
      </c>
      <c r="W197" s="228">
        <v>0</v>
      </c>
      <c r="X197" s="228">
        <v>0</v>
      </c>
      <c r="Y197" s="228">
        <v>0</v>
      </c>
      <c r="Z197" s="228">
        <v>5</v>
      </c>
      <c r="AA197" s="228">
        <v>10</v>
      </c>
      <c r="AB197" s="228">
        <v>0</v>
      </c>
      <c r="AC197" s="228">
        <v>0</v>
      </c>
      <c r="AD197" s="228">
        <v>10</v>
      </c>
      <c r="AE197" s="11">
        <f t="shared" si="5"/>
        <v>25</v>
      </c>
      <c r="AF197" s="229" t="s">
        <v>59</v>
      </c>
    </row>
    <row r="198" spans="1:32" ht="15.6" x14ac:dyDescent="0.3">
      <c r="A198" s="218">
        <v>73</v>
      </c>
      <c r="B198" s="219" t="s">
        <v>84</v>
      </c>
      <c r="C198" s="220" t="s">
        <v>95</v>
      </c>
      <c r="D198" s="218" t="s">
        <v>62</v>
      </c>
      <c r="E198" s="218" t="s">
        <v>159</v>
      </c>
      <c r="F198" s="221">
        <v>0</v>
      </c>
      <c r="G198" s="222">
        <v>0</v>
      </c>
      <c r="H198" s="223">
        <v>0</v>
      </c>
      <c r="I198" s="224">
        <v>0</v>
      </c>
      <c r="J198" s="222">
        <v>0</v>
      </c>
      <c r="K198" s="222">
        <v>0</v>
      </c>
      <c r="L198" s="222">
        <v>0</v>
      </c>
      <c r="M198" s="222">
        <v>0</v>
      </c>
      <c r="N198" s="222">
        <v>1</v>
      </c>
      <c r="O198" s="222">
        <v>1</v>
      </c>
      <c r="P198" s="222">
        <v>0</v>
      </c>
      <c r="Q198" s="222">
        <v>0</v>
      </c>
      <c r="R198" s="222">
        <v>27</v>
      </c>
      <c r="S198" s="225"/>
      <c r="T198" s="226">
        <v>0</v>
      </c>
      <c r="U198" s="227">
        <v>0</v>
      </c>
      <c r="V198" s="228">
        <v>0</v>
      </c>
      <c r="W198" s="228">
        <v>0</v>
      </c>
      <c r="X198" s="228">
        <v>0</v>
      </c>
      <c r="Y198" s="228">
        <v>0</v>
      </c>
      <c r="Z198" s="228">
        <v>5</v>
      </c>
      <c r="AA198" s="228">
        <v>10</v>
      </c>
      <c r="AB198" s="228">
        <v>0</v>
      </c>
      <c r="AC198" s="228">
        <v>0</v>
      </c>
      <c r="AD198" s="228">
        <v>10</v>
      </c>
      <c r="AE198" s="11">
        <f t="shared" si="5"/>
        <v>25</v>
      </c>
      <c r="AF198" s="229" t="s">
        <v>74</v>
      </c>
    </row>
    <row r="199" spans="1:32" ht="15.6" x14ac:dyDescent="0.3">
      <c r="A199" s="230">
        <v>74</v>
      </c>
      <c r="B199" s="233" t="s">
        <v>133</v>
      </c>
      <c r="C199" s="234" t="s">
        <v>65</v>
      </c>
      <c r="D199" s="231" t="s">
        <v>62</v>
      </c>
      <c r="E199" s="231" t="s">
        <v>160</v>
      </c>
      <c r="F199" s="235">
        <v>0</v>
      </c>
      <c r="G199" s="183">
        <v>0</v>
      </c>
      <c r="H199" s="184">
        <v>0</v>
      </c>
      <c r="I199" s="185">
        <v>0</v>
      </c>
      <c r="J199" s="183">
        <v>0</v>
      </c>
      <c r="K199" s="183">
        <v>0</v>
      </c>
      <c r="L199" s="183">
        <v>0</v>
      </c>
      <c r="M199" s="183">
        <v>0</v>
      </c>
      <c r="N199" s="183">
        <v>0</v>
      </c>
      <c r="O199" s="183">
        <v>0</v>
      </c>
      <c r="P199" s="183">
        <v>0</v>
      </c>
      <c r="Q199" s="183">
        <v>0</v>
      </c>
      <c r="R199" s="183">
        <v>60</v>
      </c>
      <c r="S199" s="211">
        <v>0</v>
      </c>
      <c r="T199" s="226">
        <f t="shared" si="4"/>
        <v>0</v>
      </c>
      <c r="U199" s="236">
        <v>0</v>
      </c>
      <c r="V199" s="237">
        <v>0</v>
      </c>
      <c r="W199" s="237">
        <v>0</v>
      </c>
      <c r="X199" s="237">
        <v>0</v>
      </c>
      <c r="Y199" s="237">
        <v>0</v>
      </c>
      <c r="Z199" s="237">
        <v>0</v>
      </c>
      <c r="AA199" s="237">
        <v>0</v>
      </c>
      <c r="AB199" s="237">
        <v>0</v>
      </c>
      <c r="AC199" s="237">
        <v>0</v>
      </c>
      <c r="AD199" s="237">
        <v>20</v>
      </c>
      <c r="AE199" s="11">
        <f t="shared" si="5"/>
        <v>20</v>
      </c>
      <c r="AF199" s="247" t="s">
        <v>82</v>
      </c>
    </row>
    <row r="200" spans="1:32" ht="41.4" x14ac:dyDescent="0.3">
      <c r="A200" s="231">
        <v>75</v>
      </c>
      <c r="B200" s="233" t="s">
        <v>86</v>
      </c>
      <c r="C200" s="234" t="s">
        <v>62</v>
      </c>
      <c r="D200" s="231" t="s">
        <v>65</v>
      </c>
      <c r="E200" s="231" t="s">
        <v>161</v>
      </c>
      <c r="F200" s="235">
        <v>0</v>
      </c>
      <c r="G200" s="183">
        <v>0</v>
      </c>
      <c r="H200" s="184">
        <v>0</v>
      </c>
      <c r="I200" s="185">
        <v>0</v>
      </c>
      <c r="J200" s="183">
        <v>0</v>
      </c>
      <c r="K200" s="183">
        <v>0</v>
      </c>
      <c r="L200" s="183">
        <v>0</v>
      </c>
      <c r="M200" s="183">
        <v>0</v>
      </c>
      <c r="N200" s="183">
        <v>0</v>
      </c>
      <c r="O200" s="183">
        <v>0</v>
      </c>
      <c r="P200" s="183">
        <v>0</v>
      </c>
      <c r="Q200" s="183">
        <v>0</v>
      </c>
      <c r="R200" s="183">
        <v>57</v>
      </c>
      <c r="S200" s="211"/>
      <c r="T200" s="226">
        <f t="shared" si="4"/>
        <v>0</v>
      </c>
      <c r="U200" s="236">
        <v>0</v>
      </c>
      <c r="V200" s="237">
        <v>0</v>
      </c>
      <c r="W200" s="237">
        <v>0</v>
      </c>
      <c r="X200" s="237">
        <v>0</v>
      </c>
      <c r="Y200" s="237">
        <v>0</v>
      </c>
      <c r="Z200" s="237">
        <v>0</v>
      </c>
      <c r="AA200" s="237">
        <v>0</v>
      </c>
      <c r="AB200" s="237">
        <v>0</v>
      </c>
      <c r="AC200" s="237">
        <v>0</v>
      </c>
      <c r="AD200" s="237">
        <v>20</v>
      </c>
      <c r="AE200" s="11">
        <f t="shared" si="5"/>
        <v>20</v>
      </c>
      <c r="AF200" s="247" t="s">
        <v>107</v>
      </c>
    </row>
    <row r="201" spans="1:32" ht="41.4" x14ac:dyDescent="0.3">
      <c r="A201" s="231">
        <v>76</v>
      </c>
      <c r="B201" s="233" t="s">
        <v>79</v>
      </c>
      <c r="C201" s="234" t="s">
        <v>40</v>
      </c>
      <c r="D201" s="231" t="s">
        <v>87</v>
      </c>
      <c r="E201" s="231" t="s">
        <v>162</v>
      </c>
      <c r="F201" s="235">
        <v>0</v>
      </c>
      <c r="G201" s="183">
        <v>0</v>
      </c>
      <c r="H201" s="184">
        <v>0</v>
      </c>
      <c r="I201" s="185">
        <v>0</v>
      </c>
      <c r="J201" s="183">
        <v>0</v>
      </c>
      <c r="K201" s="183">
        <v>0</v>
      </c>
      <c r="L201" s="183">
        <v>0</v>
      </c>
      <c r="M201" s="183">
        <v>0</v>
      </c>
      <c r="N201" s="183">
        <v>2</v>
      </c>
      <c r="O201" s="183">
        <v>0</v>
      </c>
      <c r="P201" s="183">
        <v>0</v>
      </c>
      <c r="Q201" s="183">
        <v>0</v>
      </c>
      <c r="R201" s="183">
        <v>42</v>
      </c>
      <c r="S201" s="211"/>
      <c r="T201" s="226">
        <f t="shared" si="4"/>
        <v>0</v>
      </c>
      <c r="U201" s="236">
        <v>0</v>
      </c>
      <c r="V201" s="237">
        <v>0</v>
      </c>
      <c r="W201" s="237">
        <v>0</v>
      </c>
      <c r="X201" s="237">
        <v>0</v>
      </c>
      <c r="Y201" s="237">
        <v>0</v>
      </c>
      <c r="Z201" s="237">
        <v>10</v>
      </c>
      <c r="AA201" s="237">
        <v>0</v>
      </c>
      <c r="AB201" s="237">
        <v>0</v>
      </c>
      <c r="AC201" s="237">
        <v>0</v>
      </c>
      <c r="AD201" s="237">
        <v>10</v>
      </c>
      <c r="AE201" s="11">
        <f t="shared" si="5"/>
        <v>20</v>
      </c>
      <c r="AF201" s="247" t="s">
        <v>107</v>
      </c>
    </row>
    <row r="202" spans="1:32" ht="41.4" x14ac:dyDescent="0.3">
      <c r="A202" s="218">
        <v>77</v>
      </c>
      <c r="B202" s="233" t="s">
        <v>63</v>
      </c>
      <c r="C202" s="234" t="s">
        <v>40</v>
      </c>
      <c r="D202" s="231" t="s">
        <v>76</v>
      </c>
      <c r="E202" s="231" t="s">
        <v>163</v>
      </c>
      <c r="F202" s="235">
        <v>0</v>
      </c>
      <c r="G202" s="183">
        <v>0</v>
      </c>
      <c r="H202" s="184">
        <v>0</v>
      </c>
      <c r="I202" s="185">
        <v>0</v>
      </c>
      <c r="J202" s="183">
        <v>0</v>
      </c>
      <c r="K202" s="183">
        <v>0</v>
      </c>
      <c r="L202" s="183">
        <v>0</v>
      </c>
      <c r="M202" s="183">
        <v>0</v>
      </c>
      <c r="N202" s="183">
        <v>2</v>
      </c>
      <c r="O202" s="183">
        <v>0</v>
      </c>
      <c r="P202" s="183">
        <v>0</v>
      </c>
      <c r="Q202" s="183">
        <v>0</v>
      </c>
      <c r="R202" s="183">
        <v>39</v>
      </c>
      <c r="S202" s="211"/>
      <c r="T202" s="226">
        <f t="shared" si="4"/>
        <v>0</v>
      </c>
      <c r="U202" s="236">
        <v>0</v>
      </c>
      <c r="V202" s="237">
        <v>0</v>
      </c>
      <c r="W202" s="237">
        <v>0</v>
      </c>
      <c r="X202" s="237">
        <v>0</v>
      </c>
      <c r="Y202" s="237">
        <v>0</v>
      </c>
      <c r="Z202" s="237">
        <v>10</v>
      </c>
      <c r="AA202" s="237">
        <v>0</v>
      </c>
      <c r="AB202" s="237">
        <v>0</v>
      </c>
      <c r="AC202" s="237">
        <v>0</v>
      </c>
      <c r="AD202" s="237">
        <v>10</v>
      </c>
      <c r="AE202" s="11">
        <f t="shared" si="5"/>
        <v>20</v>
      </c>
      <c r="AF202" s="247" t="s">
        <v>164</v>
      </c>
    </row>
    <row r="203" spans="1:32" ht="15.6" x14ac:dyDescent="0.3">
      <c r="A203" s="218">
        <v>78</v>
      </c>
      <c r="B203" s="233" t="s">
        <v>72</v>
      </c>
      <c r="C203" s="234" t="s">
        <v>65</v>
      </c>
      <c r="D203" s="231" t="s">
        <v>41</v>
      </c>
      <c r="E203" s="231" t="s">
        <v>165</v>
      </c>
      <c r="F203" s="235">
        <v>0</v>
      </c>
      <c r="G203" s="183">
        <v>0</v>
      </c>
      <c r="H203" s="184">
        <v>0</v>
      </c>
      <c r="I203" s="185">
        <v>0</v>
      </c>
      <c r="J203" s="183">
        <v>0</v>
      </c>
      <c r="K203" s="183">
        <v>0</v>
      </c>
      <c r="L203" s="183">
        <v>0</v>
      </c>
      <c r="M203" s="183">
        <v>0</v>
      </c>
      <c r="N203" s="183">
        <v>2</v>
      </c>
      <c r="O203" s="183">
        <v>0</v>
      </c>
      <c r="P203" s="183">
        <v>0</v>
      </c>
      <c r="Q203" s="183">
        <v>0</v>
      </c>
      <c r="R203" s="183">
        <v>30</v>
      </c>
      <c r="S203" s="211"/>
      <c r="T203" s="226">
        <f t="shared" si="4"/>
        <v>0</v>
      </c>
      <c r="U203" s="236">
        <v>0</v>
      </c>
      <c r="V203" s="237">
        <v>0</v>
      </c>
      <c r="W203" s="237">
        <v>0</v>
      </c>
      <c r="X203" s="237">
        <v>0</v>
      </c>
      <c r="Y203" s="237">
        <v>0</v>
      </c>
      <c r="Z203" s="237">
        <v>10</v>
      </c>
      <c r="AA203" s="237">
        <v>0</v>
      </c>
      <c r="AB203" s="237">
        <v>0</v>
      </c>
      <c r="AC203" s="237">
        <v>0</v>
      </c>
      <c r="AD203" s="237">
        <v>10</v>
      </c>
      <c r="AE203" s="11">
        <f t="shared" si="5"/>
        <v>20</v>
      </c>
      <c r="AF203" s="239" t="s">
        <v>44</v>
      </c>
    </row>
    <row r="204" spans="1:32" ht="15.6" x14ac:dyDescent="0.3">
      <c r="A204" s="230">
        <v>79</v>
      </c>
      <c r="B204" s="233" t="s">
        <v>72</v>
      </c>
      <c r="C204" s="234" t="s">
        <v>40</v>
      </c>
      <c r="D204" s="231" t="s">
        <v>84</v>
      </c>
      <c r="E204" s="231" t="s">
        <v>166</v>
      </c>
      <c r="F204" s="235">
        <v>0</v>
      </c>
      <c r="G204" s="183">
        <v>0</v>
      </c>
      <c r="H204" s="184">
        <v>0</v>
      </c>
      <c r="I204" s="185">
        <v>0</v>
      </c>
      <c r="J204" s="183">
        <v>0</v>
      </c>
      <c r="K204" s="183">
        <v>0</v>
      </c>
      <c r="L204" s="183">
        <v>0</v>
      </c>
      <c r="M204" s="183">
        <v>0</v>
      </c>
      <c r="N204" s="183">
        <v>2</v>
      </c>
      <c r="O204" s="183">
        <v>0</v>
      </c>
      <c r="P204" s="183">
        <v>0</v>
      </c>
      <c r="Q204" s="183">
        <v>0</v>
      </c>
      <c r="R204" s="183">
        <v>18</v>
      </c>
      <c r="S204" s="211"/>
      <c r="T204" s="226">
        <f t="shared" si="4"/>
        <v>0</v>
      </c>
      <c r="U204" s="236">
        <v>0</v>
      </c>
      <c r="V204" s="237">
        <v>0</v>
      </c>
      <c r="W204" s="237">
        <v>0</v>
      </c>
      <c r="X204" s="237">
        <v>0</v>
      </c>
      <c r="Y204" s="237">
        <v>0</v>
      </c>
      <c r="Z204" s="237">
        <v>10</v>
      </c>
      <c r="AA204" s="237">
        <v>0</v>
      </c>
      <c r="AB204" s="237">
        <v>0</v>
      </c>
      <c r="AC204" s="237">
        <v>0</v>
      </c>
      <c r="AD204" s="237">
        <v>10</v>
      </c>
      <c r="AE204" s="11">
        <f t="shared" si="5"/>
        <v>20</v>
      </c>
      <c r="AF204" s="239" t="s">
        <v>74</v>
      </c>
    </row>
    <row r="205" spans="1:32" ht="15.6" x14ac:dyDescent="0.3">
      <c r="A205" s="231">
        <v>80</v>
      </c>
      <c r="B205" s="233" t="s">
        <v>72</v>
      </c>
      <c r="C205" s="234" t="s">
        <v>40</v>
      </c>
      <c r="D205" s="231" t="s">
        <v>84</v>
      </c>
      <c r="E205" s="231" t="s">
        <v>167</v>
      </c>
      <c r="F205" s="235">
        <v>0</v>
      </c>
      <c r="G205" s="183">
        <v>0</v>
      </c>
      <c r="H205" s="184">
        <v>0</v>
      </c>
      <c r="I205" s="185">
        <v>0</v>
      </c>
      <c r="J205" s="183">
        <v>0</v>
      </c>
      <c r="K205" s="183">
        <v>0</v>
      </c>
      <c r="L205" s="183">
        <v>0</v>
      </c>
      <c r="M205" s="183">
        <v>0</v>
      </c>
      <c r="N205" s="183">
        <v>0</v>
      </c>
      <c r="O205" s="183">
        <v>0</v>
      </c>
      <c r="P205" s="183">
        <v>0</v>
      </c>
      <c r="Q205" s="183">
        <v>0</v>
      </c>
      <c r="R205" s="183">
        <v>51</v>
      </c>
      <c r="S205" s="211"/>
      <c r="T205" s="226">
        <f t="shared" si="4"/>
        <v>0</v>
      </c>
      <c r="U205" s="236">
        <v>0</v>
      </c>
      <c r="V205" s="237">
        <v>0</v>
      </c>
      <c r="W205" s="237">
        <v>0</v>
      </c>
      <c r="X205" s="237">
        <v>0</v>
      </c>
      <c r="Y205" s="237">
        <v>0</v>
      </c>
      <c r="Z205" s="237">
        <v>0</v>
      </c>
      <c r="AA205" s="237">
        <v>0</v>
      </c>
      <c r="AB205" s="237">
        <v>0</v>
      </c>
      <c r="AC205" s="237">
        <v>0</v>
      </c>
      <c r="AD205" s="237">
        <v>20</v>
      </c>
      <c r="AE205" s="11">
        <f t="shared" si="5"/>
        <v>20</v>
      </c>
      <c r="AF205" s="239" t="s">
        <v>44</v>
      </c>
    </row>
    <row r="206" spans="1:32" ht="15.6" x14ac:dyDescent="0.3">
      <c r="A206" s="218">
        <v>81</v>
      </c>
      <c r="B206" s="233" t="s">
        <v>79</v>
      </c>
      <c r="C206" s="234" t="s">
        <v>62</v>
      </c>
      <c r="D206" s="231" t="s">
        <v>87</v>
      </c>
      <c r="E206" s="231" t="s">
        <v>168</v>
      </c>
      <c r="F206" s="235">
        <v>0</v>
      </c>
      <c r="G206" s="183">
        <v>0</v>
      </c>
      <c r="H206" s="184">
        <v>0</v>
      </c>
      <c r="I206" s="185">
        <v>0</v>
      </c>
      <c r="J206" s="183">
        <v>0</v>
      </c>
      <c r="K206" s="183">
        <v>0</v>
      </c>
      <c r="L206" s="183">
        <v>0</v>
      </c>
      <c r="M206" s="183">
        <v>0</v>
      </c>
      <c r="N206" s="183">
        <v>2</v>
      </c>
      <c r="O206" s="183">
        <v>0</v>
      </c>
      <c r="P206" s="183">
        <v>0</v>
      </c>
      <c r="Q206" s="183">
        <v>0</v>
      </c>
      <c r="R206" s="183">
        <v>32</v>
      </c>
      <c r="S206" s="211"/>
      <c r="T206" s="226">
        <f t="shared" si="4"/>
        <v>0</v>
      </c>
      <c r="U206" s="236">
        <v>0</v>
      </c>
      <c r="V206" s="237">
        <v>0</v>
      </c>
      <c r="W206" s="237">
        <v>0</v>
      </c>
      <c r="X206" s="237">
        <v>0</v>
      </c>
      <c r="Y206" s="237">
        <v>0</v>
      </c>
      <c r="Z206" s="237">
        <v>10</v>
      </c>
      <c r="AA206" s="237">
        <v>0</v>
      </c>
      <c r="AB206" s="237">
        <v>0</v>
      </c>
      <c r="AC206" s="237">
        <v>0</v>
      </c>
      <c r="AD206" s="237">
        <v>10</v>
      </c>
      <c r="AE206" s="11">
        <f t="shared" si="5"/>
        <v>20</v>
      </c>
      <c r="AF206" s="239" t="s">
        <v>44</v>
      </c>
    </row>
    <row r="207" spans="1:32" ht="41.4" x14ac:dyDescent="0.3">
      <c r="A207" s="218">
        <v>82</v>
      </c>
      <c r="B207" s="233" t="s">
        <v>79</v>
      </c>
      <c r="C207" s="234" t="s">
        <v>72</v>
      </c>
      <c r="D207" s="231" t="s">
        <v>79</v>
      </c>
      <c r="E207" s="231" t="s">
        <v>169</v>
      </c>
      <c r="F207" s="235">
        <v>0</v>
      </c>
      <c r="G207" s="183">
        <v>0</v>
      </c>
      <c r="H207" s="184">
        <v>0</v>
      </c>
      <c r="I207" s="185">
        <v>0</v>
      </c>
      <c r="J207" s="183">
        <v>0</v>
      </c>
      <c r="K207" s="183">
        <v>0</v>
      </c>
      <c r="L207" s="183">
        <v>0</v>
      </c>
      <c r="M207" s="183">
        <v>0</v>
      </c>
      <c r="N207" s="183">
        <v>0</v>
      </c>
      <c r="O207" s="183">
        <v>0</v>
      </c>
      <c r="P207" s="183">
        <v>0</v>
      </c>
      <c r="Q207" s="183">
        <v>0</v>
      </c>
      <c r="R207" s="183">
        <v>58</v>
      </c>
      <c r="S207" s="211"/>
      <c r="T207" s="226">
        <f t="shared" si="4"/>
        <v>0</v>
      </c>
      <c r="U207" s="236">
        <v>0</v>
      </c>
      <c r="V207" s="237">
        <v>0</v>
      </c>
      <c r="W207" s="237">
        <v>0</v>
      </c>
      <c r="X207" s="237">
        <v>0</v>
      </c>
      <c r="Y207" s="237">
        <v>0</v>
      </c>
      <c r="Z207" s="237">
        <v>0</v>
      </c>
      <c r="AA207" s="237">
        <v>0</v>
      </c>
      <c r="AB207" s="237">
        <v>0</v>
      </c>
      <c r="AC207" s="237">
        <v>0</v>
      </c>
      <c r="AD207" s="237">
        <v>20</v>
      </c>
      <c r="AE207" s="11">
        <f t="shared" si="5"/>
        <v>20</v>
      </c>
      <c r="AF207" s="239" t="s">
        <v>59</v>
      </c>
    </row>
    <row r="208" spans="1:32" ht="15.6" x14ac:dyDescent="0.3">
      <c r="A208" s="230">
        <v>83</v>
      </c>
      <c r="B208" s="233" t="s">
        <v>55</v>
      </c>
      <c r="C208" s="234" t="s">
        <v>75</v>
      </c>
      <c r="D208" s="231" t="s">
        <v>62</v>
      </c>
      <c r="E208" s="231" t="s">
        <v>170</v>
      </c>
      <c r="F208" s="235">
        <v>0</v>
      </c>
      <c r="G208" s="183">
        <v>0</v>
      </c>
      <c r="H208" s="184">
        <v>0</v>
      </c>
      <c r="I208" s="185">
        <v>0</v>
      </c>
      <c r="J208" s="183">
        <v>0</v>
      </c>
      <c r="K208" s="183">
        <v>0</v>
      </c>
      <c r="L208" s="183">
        <v>0</v>
      </c>
      <c r="M208" s="183">
        <v>0</v>
      </c>
      <c r="N208" s="183">
        <v>0</v>
      </c>
      <c r="O208" s="183">
        <v>0</v>
      </c>
      <c r="P208" s="183">
        <v>0</v>
      </c>
      <c r="Q208" s="183">
        <v>0</v>
      </c>
      <c r="R208" s="183">
        <v>63</v>
      </c>
      <c r="S208" s="211"/>
      <c r="T208" s="226">
        <f t="shared" si="4"/>
        <v>0</v>
      </c>
      <c r="U208" s="236">
        <v>0</v>
      </c>
      <c r="V208" s="237">
        <v>0</v>
      </c>
      <c r="W208" s="237">
        <v>0</v>
      </c>
      <c r="X208" s="237">
        <v>0</v>
      </c>
      <c r="Y208" s="237">
        <v>0</v>
      </c>
      <c r="Z208" s="237">
        <v>0</v>
      </c>
      <c r="AA208" s="237">
        <v>0</v>
      </c>
      <c r="AB208" s="237">
        <v>0</v>
      </c>
      <c r="AC208" s="237">
        <v>0</v>
      </c>
      <c r="AD208" s="237">
        <v>20</v>
      </c>
      <c r="AE208" s="11">
        <f t="shared" si="5"/>
        <v>20</v>
      </c>
      <c r="AF208" s="239" t="s">
        <v>82</v>
      </c>
    </row>
    <row r="209" spans="1:32" ht="15.6" x14ac:dyDescent="0.3">
      <c r="A209" s="231">
        <v>84</v>
      </c>
      <c r="B209" s="233" t="s">
        <v>79</v>
      </c>
      <c r="C209" s="234" t="s">
        <v>56</v>
      </c>
      <c r="D209" s="231" t="s">
        <v>95</v>
      </c>
      <c r="E209" s="231" t="s">
        <v>171</v>
      </c>
      <c r="F209" s="235">
        <v>0</v>
      </c>
      <c r="G209" s="183">
        <v>0</v>
      </c>
      <c r="H209" s="184">
        <v>0</v>
      </c>
      <c r="I209" s="185">
        <v>0</v>
      </c>
      <c r="J209" s="183">
        <v>0</v>
      </c>
      <c r="K209" s="183">
        <v>0</v>
      </c>
      <c r="L209" s="183">
        <v>0</v>
      </c>
      <c r="M209" s="183">
        <v>0</v>
      </c>
      <c r="N209" s="183">
        <v>2</v>
      </c>
      <c r="O209" s="183">
        <v>0</v>
      </c>
      <c r="P209" s="183">
        <v>0</v>
      </c>
      <c r="Q209" s="183">
        <v>0</v>
      </c>
      <c r="R209" s="183">
        <v>32</v>
      </c>
      <c r="S209" s="211"/>
      <c r="T209" s="226">
        <f t="shared" si="4"/>
        <v>0</v>
      </c>
      <c r="U209" s="236">
        <v>0</v>
      </c>
      <c r="V209" s="237">
        <v>0</v>
      </c>
      <c r="W209" s="237">
        <v>0</v>
      </c>
      <c r="X209" s="237">
        <v>0</v>
      </c>
      <c r="Y209" s="237">
        <v>0</v>
      </c>
      <c r="Z209" s="237">
        <v>10</v>
      </c>
      <c r="AA209" s="237">
        <v>0</v>
      </c>
      <c r="AB209" s="237">
        <v>0</v>
      </c>
      <c r="AC209" s="237">
        <v>0</v>
      </c>
      <c r="AD209" s="237">
        <v>10</v>
      </c>
      <c r="AE209" s="11">
        <f t="shared" si="5"/>
        <v>20</v>
      </c>
      <c r="AF209" s="239" t="s">
        <v>44</v>
      </c>
    </row>
    <row r="210" spans="1:32" ht="15.6" x14ac:dyDescent="0.3">
      <c r="A210" s="231">
        <v>85</v>
      </c>
      <c r="B210" s="233" t="s">
        <v>79</v>
      </c>
      <c r="C210" s="234" t="s">
        <v>76</v>
      </c>
      <c r="D210" s="231" t="s">
        <v>76</v>
      </c>
      <c r="E210" s="231" t="s">
        <v>172</v>
      </c>
      <c r="F210" s="235">
        <v>0</v>
      </c>
      <c r="G210" s="183">
        <v>0</v>
      </c>
      <c r="H210" s="184">
        <v>0</v>
      </c>
      <c r="I210" s="185">
        <v>0</v>
      </c>
      <c r="J210" s="183">
        <v>0</v>
      </c>
      <c r="K210" s="183">
        <v>0</v>
      </c>
      <c r="L210" s="183">
        <v>0</v>
      </c>
      <c r="M210" s="183">
        <v>0</v>
      </c>
      <c r="N210" s="183">
        <v>2</v>
      </c>
      <c r="O210" s="183">
        <v>0</v>
      </c>
      <c r="P210" s="183">
        <v>0</v>
      </c>
      <c r="Q210" s="183">
        <v>0</v>
      </c>
      <c r="R210" s="183">
        <v>35</v>
      </c>
      <c r="S210" s="211"/>
      <c r="T210" s="226">
        <f t="shared" si="4"/>
        <v>0</v>
      </c>
      <c r="U210" s="236">
        <v>0</v>
      </c>
      <c r="V210" s="237">
        <v>0</v>
      </c>
      <c r="W210" s="237">
        <v>0</v>
      </c>
      <c r="X210" s="237">
        <v>0</v>
      </c>
      <c r="Y210" s="237">
        <v>0</v>
      </c>
      <c r="Z210" s="237">
        <v>10</v>
      </c>
      <c r="AA210" s="237">
        <v>0</v>
      </c>
      <c r="AB210" s="237">
        <v>0</v>
      </c>
      <c r="AC210" s="237">
        <v>0</v>
      </c>
      <c r="AD210" s="237">
        <v>10</v>
      </c>
      <c r="AE210" s="11">
        <f t="shared" si="5"/>
        <v>20</v>
      </c>
      <c r="AF210" s="239" t="s">
        <v>115</v>
      </c>
    </row>
    <row r="211" spans="1:32" ht="41.4" x14ac:dyDescent="0.3">
      <c r="A211" s="218">
        <v>86</v>
      </c>
      <c r="B211" s="233" t="s">
        <v>62</v>
      </c>
      <c r="C211" s="234" t="s">
        <v>76</v>
      </c>
      <c r="D211" s="231" t="s">
        <v>84</v>
      </c>
      <c r="E211" s="231" t="s">
        <v>173</v>
      </c>
      <c r="F211" s="235">
        <v>0</v>
      </c>
      <c r="G211" s="183">
        <v>0</v>
      </c>
      <c r="H211" s="184">
        <v>0</v>
      </c>
      <c r="I211" s="185">
        <v>0</v>
      </c>
      <c r="J211" s="183">
        <v>0</v>
      </c>
      <c r="K211" s="183">
        <v>0</v>
      </c>
      <c r="L211" s="183">
        <v>0</v>
      </c>
      <c r="M211" s="183">
        <v>0</v>
      </c>
      <c r="N211" s="183">
        <v>2</v>
      </c>
      <c r="O211" s="183">
        <v>0</v>
      </c>
      <c r="P211" s="183">
        <v>0</v>
      </c>
      <c r="Q211" s="183">
        <v>0</v>
      </c>
      <c r="R211" s="183">
        <v>31</v>
      </c>
      <c r="S211" s="211"/>
      <c r="T211" s="226">
        <f t="shared" si="4"/>
        <v>0</v>
      </c>
      <c r="U211" s="236">
        <v>0</v>
      </c>
      <c r="V211" s="237">
        <v>0</v>
      </c>
      <c r="W211" s="237">
        <v>0</v>
      </c>
      <c r="X211" s="237">
        <v>0</v>
      </c>
      <c r="Y211" s="237">
        <v>0</v>
      </c>
      <c r="Z211" s="237">
        <v>10</v>
      </c>
      <c r="AA211" s="237">
        <v>0</v>
      </c>
      <c r="AB211" s="237">
        <v>0</v>
      </c>
      <c r="AC211" s="237">
        <v>0</v>
      </c>
      <c r="AD211" s="237">
        <v>10</v>
      </c>
      <c r="AE211" s="11">
        <f t="shared" si="5"/>
        <v>20</v>
      </c>
      <c r="AF211" s="239" t="s">
        <v>59</v>
      </c>
    </row>
    <row r="212" spans="1:32" ht="41.4" x14ac:dyDescent="0.3">
      <c r="A212" s="218">
        <v>87</v>
      </c>
      <c r="B212" s="233" t="s">
        <v>79</v>
      </c>
      <c r="C212" s="234" t="s">
        <v>79</v>
      </c>
      <c r="D212" s="231" t="s">
        <v>87</v>
      </c>
      <c r="E212" s="231" t="s">
        <v>174</v>
      </c>
      <c r="F212" s="235">
        <v>0</v>
      </c>
      <c r="G212" s="183">
        <v>0</v>
      </c>
      <c r="H212" s="184">
        <v>0</v>
      </c>
      <c r="I212" s="185">
        <v>0</v>
      </c>
      <c r="J212" s="183">
        <v>0</v>
      </c>
      <c r="K212" s="183">
        <v>0</v>
      </c>
      <c r="L212" s="183">
        <v>0</v>
      </c>
      <c r="M212" s="183">
        <v>0</v>
      </c>
      <c r="N212" s="183">
        <v>2</v>
      </c>
      <c r="O212" s="183">
        <v>0</v>
      </c>
      <c r="P212" s="183">
        <v>0</v>
      </c>
      <c r="Q212" s="183">
        <v>0</v>
      </c>
      <c r="R212" s="183">
        <v>36</v>
      </c>
      <c r="S212" s="211"/>
      <c r="T212" s="226">
        <f t="shared" si="4"/>
        <v>0</v>
      </c>
      <c r="U212" s="236">
        <v>0</v>
      </c>
      <c r="V212" s="237">
        <v>0</v>
      </c>
      <c r="W212" s="237">
        <v>0</v>
      </c>
      <c r="X212" s="237">
        <v>0</v>
      </c>
      <c r="Y212" s="237">
        <v>0</v>
      </c>
      <c r="Z212" s="237">
        <v>10</v>
      </c>
      <c r="AA212" s="237">
        <v>0</v>
      </c>
      <c r="AB212" s="237">
        <v>0</v>
      </c>
      <c r="AC212" s="237">
        <v>0</v>
      </c>
      <c r="AD212" s="237">
        <v>10</v>
      </c>
      <c r="AE212" s="11">
        <f t="shared" si="5"/>
        <v>20</v>
      </c>
      <c r="AF212" s="239" t="s">
        <v>110</v>
      </c>
    </row>
    <row r="213" spans="1:32" x14ac:dyDescent="0.3">
      <c r="A213" s="230">
        <v>88</v>
      </c>
      <c r="B213" s="248" t="s">
        <v>72</v>
      </c>
      <c r="C213" s="249" t="s">
        <v>62</v>
      </c>
      <c r="D213" s="249" t="s">
        <v>62</v>
      </c>
      <c r="E213" s="249" t="s">
        <v>175</v>
      </c>
      <c r="F213" s="250">
        <v>0</v>
      </c>
      <c r="G213" s="251">
        <v>0</v>
      </c>
      <c r="H213" s="252">
        <v>0</v>
      </c>
      <c r="I213" s="251">
        <v>0</v>
      </c>
      <c r="J213" s="251">
        <v>0</v>
      </c>
      <c r="K213" s="251">
        <v>0</v>
      </c>
      <c r="L213" s="251">
        <v>0</v>
      </c>
      <c r="M213" s="251">
        <v>0</v>
      </c>
      <c r="N213" s="251">
        <v>1</v>
      </c>
      <c r="O213" s="251">
        <v>0</v>
      </c>
      <c r="P213" s="251">
        <v>0</v>
      </c>
      <c r="Q213" s="251">
        <v>0</v>
      </c>
      <c r="R213" s="251">
        <v>39</v>
      </c>
      <c r="S213" s="253"/>
      <c r="T213" s="226">
        <f t="shared" si="4"/>
        <v>0</v>
      </c>
      <c r="U213" s="254">
        <v>0</v>
      </c>
      <c r="V213" s="254">
        <v>0</v>
      </c>
      <c r="W213" s="254">
        <v>0</v>
      </c>
      <c r="X213" s="254">
        <v>0</v>
      </c>
      <c r="Y213" s="254">
        <v>0</v>
      </c>
      <c r="Z213" s="254">
        <v>5</v>
      </c>
      <c r="AA213" s="254">
        <v>0</v>
      </c>
      <c r="AB213" s="254">
        <v>0</v>
      </c>
      <c r="AC213" s="254">
        <v>0</v>
      </c>
      <c r="AD213" s="255">
        <v>10</v>
      </c>
      <c r="AE213" s="256">
        <f t="shared" si="5"/>
        <v>15</v>
      </c>
      <c r="AF213" s="257" t="s">
        <v>44</v>
      </c>
    </row>
    <row r="214" spans="1:32" x14ac:dyDescent="0.3">
      <c r="A214" s="231">
        <v>89</v>
      </c>
      <c r="B214" s="248" t="s">
        <v>79</v>
      </c>
      <c r="C214" s="249" t="s">
        <v>76</v>
      </c>
      <c r="D214" s="249" t="s">
        <v>55</v>
      </c>
      <c r="E214" s="249" t="s">
        <v>176</v>
      </c>
      <c r="F214" s="250">
        <v>0</v>
      </c>
      <c r="G214" s="251">
        <v>0</v>
      </c>
      <c r="H214" s="252">
        <v>0</v>
      </c>
      <c r="I214" s="251">
        <v>0</v>
      </c>
      <c r="J214" s="251">
        <v>0</v>
      </c>
      <c r="K214" s="251">
        <v>0</v>
      </c>
      <c r="L214" s="251">
        <v>0</v>
      </c>
      <c r="M214" s="251">
        <v>0</v>
      </c>
      <c r="N214" s="251">
        <v>1</v>
      </c>
      <c r="O214" s="251">
        <v>0</v>
      </c>
      <c r="P214" s="251">
        <v>0</v>
      </c>
      <c r="Q214" s="251">
        <v>0</v>
      </c>
      <c r="R214" s="251">
        <v>28</v>
      </c>
      <c r="S214" s="253"/>
      <c r="T214" s="226">
        <f t="shared" si="4"/>
        <v>0</v>
      </c>
      <c r="U214" s="254">
        <v>0</v>
      </c>
      <c r="V214" s="254">
        <v>0</v>
      </c>
      <c r="W214" s="254">
        <v>0</v>
      </c>
      <c r="X214" s="254">
        <v>0</v>
      </c>
      <c r="Y214" s="254">
        <v>0</v>
      </c>
      <c r="Z214" s="254">
        <v>5</v>
      </c>
      <c r="AA214" s="254">
        <v>0</v>
      </c>
      <c r="AB214" s="254">
        <v>0</v>
      </c>
      <c r="AC214" s="254">
        <v>0</v>
      </c>
      <c r="AD214" s="255">
        <v>10</v>
      </c>
      <c r="AE214" s="256">
        <f t="shared" si="5"/>
        <v>15</v>
      </c>
      <c r="AF214" s="257" t="s">
        <v>44</v>
      </c>
    </row>
    <row r="215" spans="1:32" ht="15.6" x14ac:dyDescent="0.3">
      <c r="A215" s="218">
        <v>90</v>
      </c>
      <c r="B215" s="233" t="s">
        <v>95</v>
      </c>
      <c r="C215" s="234" t="s">
        <v>40</v>
      </c>
      <c r="D215" s="231" t="s">
        <v>84</v>
      </c>
      <c r="E215" s="231" t="s">
        <v>177</v>
      </c>
      <c r="F215" s="235">
        <v>0</v>
      </c>
      <c r="G215" s="183">
        <v>0</v>
      </c>
      <c r="H215" s="184">
        <v>0</v>
      </c>
      <c r="I215" s="185">
        <v>0</v>
      </c>
      <c r="J215" s="183">
        <v>0</v>
      </c>
      <c r="K215" s="183">
        <v>0</v>
      </c>
      <c r="L215" s="183">
        <v>0</v>
      </c>
      <c r="M215" s="183">
        <v>0</v>
      </c>
      <c r="N215" s="183">
        <v>1</v>
      </c>
      <c r="O215" s="183">
        <v>0</v>
      </c>
      <c r="P215" s="183">
        <v>0</v>
      </c>
      <c r="Q215" s="183">
        <v>0</v>
      </c>
      <c r="R215" s="183">
        <v>48</v>
      </c>
      <c r="S215" s="211"/>
      <c r="T215" s="226">
        <f t="shared" si="4"/>
        <v>0</v>
      </c>
      <c r="U215" s="236">
        <v>0</v>
      </c>
      <c r="V215" s="237">
        <v>0</v>
      </c>
      <c r="W215" s="237">
        <v>0</v>
      </c>
      <c r="X215" s="237">
        <v>0</v>
      </c>
      <c r="Y215" s="237">
        <v>0</v>
      </c>
      <c r="Z215" s="237">
        <v>5</v>
      </c>
      <c r="AA215" s="237">
        <v>0</v>
      </c>
      <c r="AB215" s="237">
        <v>0</v>
      </c>
      <c r="AC215" s="237">
        <v>0</v>
      </c>
      <c r="AD215" s="237">
        <v>10</v>
      </c>
      <c r="AE215" s="11">
        <f t="shared" si="5"/>
        <v>15</v>
      </c>
      <c r="AF215" s="247" t="s">
        <v>44</v>
      </c>
    </row>
    <row r="216" spans="1:32" ht="41.4" x14ac:dyDescent="0.3">
      <c r="A216" s="218">
        <v>91</v>
      </c>
      <c r="B216" s="233" t="s">
        <v>84</v>
      </c>
      <c r="C216" s="234" t="s">
        <v>84</v>
      </c>
      <c r="D216" s="231" t="s">
        <v>87</v>
      </c>
      <c r="E216" s="231" t="s">
        <v>178</v>
      </c>
      <c r="F216" s="235">
        <v>0</v>
      </c>
      <c r="G216" s="183">
        <v>0</v>
      </c>
      <c r="H216" s="184">
        <v>0</v>
      </c>
      <c r="I216" s="185">
        <v>0</v>
      </c>
      <c r="J216" s="183">
        <v>0</v>
      </c>
      <c r="K216" s="183">
        <v>0</v>
      </c>
      <c r="L216" s="183">
        <v>0</v>
      </c>
      <c r="M216" s="183">
        <v>0</v>
      </c>
      <c r="N216" s="183">
        <v>1</v>
      </c>
      <c r="O216" s="183">
        <v>0</v>
      </c>
      <c r="P216" s="183">
        <v>0</v>
      </c>
      <c r="Q216" s="183">
        <v>0</v>
      </c>
      <c r="R216" s="183">
        <v>37</v>
      </c>
      <c r="S216" s="211"/>
      <c r="T216" s="226">
        <f t="shared" si="4"/>
        <v>0</v>
      </c>
      <c r="U216" s="236">
        <v>0</v>
      </c>
      <c r="V216" s="237">
        <v>0</v>
      </c>
      <c r="W216" s="237">
        <v>0</v>
      </c>
      <c r="X216" s="237">
        <v>0</v>
      </c>
      <c r="Y216" s="237">
        <v>0</v>
      </c>
      <c r="Z216" s="237">
        <v>5</v>
      </c>
      <c r="AA216" s="237">
        <v>0</v>
      </c>
      <c r="AB216" s="237">
        <v>0</v>
      </c>
      <c r="AC216" s="237">
        <v>0</v>
      </c>
      <c r="AD216" s="237">
        <v>10</v>
      </c>
      <c r="AE216" s="11">
        <f t="shared" si="5"/>
        <v>15</v>
      </c>
      <c r="AF216" s="247" t="s">
        <v>107</v>
      </c>
    </row>
    <row r="217" spans="1:32" ht="41.4" x14ac:dyDescent="0.3">
      <c r="A217" s="231">
        <v>92</v>
      </c>
      <c r="B217" s="233" t="s">
        <v>84</v>
      </c>
      <c r="C217" s="234" t="s">
        <v>41</v>
      </c>
      <c r="D217" s="231" t="s">
        <v>41</v>
      </c>
      <c r="E217" s="231" t="s">
        <v>179</v>
      </c>
      <c r="F217" s="235">
        <v>0</v>
      </c>
      <c r="G217" s="183">
        <v>0</v>
      </c>
      <c r="H217" s="184">
        <v>0</v>
      </c>
      <c r="I217" s="185">
        <v>0</v>
      </c>
      <c r="J217" s="183">
        <v>0</v>
      </c>
      <c r="K217" s="183">
        <v>0</v>
      </c>
      <c r="L217" s="183">
        <v>0</v>
      </c>
      <c r="M217" s="183">
        <v>0</v>
      </c>
      <c r="N217" s="183">
        <v>1</v>
      </c>
      <c r="O217" s="183">
        <v>0</v>
      </c>
      <c r="P217" s="183">
        <v>0</v>
      </c>
      <c r="Q217" s="183">
        <v>0</v>
      </c>
      <c r="R217" s="183">
        <v>40</v>
      </c>
      <c r="S217" s="211"/>
      <c r="T217" s="226">
        <f t="shared" si="4"/>
        <v>0</v>
      </c>
      <c r="U217" s="236">
        <v>0</v>
      </c>
      <c r="V217" s="237">
        <v>0</v>
      </c>
      <c r="W217" s="237">
        <v>0</v>
      </c>
      <c r="X217" s="237">
        <v>0</v>
      </c>
      <c r="Y217" s="237">
        <v>0</v>
      </c>
      <c r="Z217" s="237">
        <v>5</v>
      </c>
      <c r="AA217" s="237">
        <v>0</v>
      </c>
      <c r="AB217" s="237">
        <v>0</v>
      </c>
      <c r="AC217" s="237">
        <v>0</v>
      </c>
      <c r="AD217" s="237">
        <v>10</v>
      </c>
      <c r="AE217" s="11">
        <f t="shared" si="5"/>
        <v>15</v>
      </c>
      <c r="AF217" s="247" t="s">
        <v>164</v>
      </c>
    </row>
    <row r="218" spans="1:32" ht="15.6" x14ac:dyDescent="0.3">
      <c r="A218" s="218">
        <v>93</v>
      </c>
      <c r="B218" s="233" t="s">
        <v>72</v>
      </c>
      <c r="C218" s="234" t="s">
        <v>40</v>
      </c>
      <c r="D218" s="231" t="s">
        <v>75</v>
      </c>
      <c r="E218" s="231" t="s">
        <v>180</v>
      </c>
      <c r="F218" s="235">
        <v>0</v>
      </c>
      <c r="G218" s="183">
        <v>0</v>
      </c>
      <c r="H218" s="184">
        <v>0</v>
      </c>
      <c r="I218" s="185">
        <v>0</v>
      </c>
      <c r="J218" s="183">
        <v>0</v>
      </c>
      <c r="K218" s="183">
        <v>0</v>
      </c>
      <c r="L218" s="183">
        <v>0</v>
      </c>
      <c r="M218" s="183">
        <v>0</v>
      </c>
      <c r="N218" s="183">
        <v>1</v>
      </c>
      <c r="O218" s="183">
        <v>0</v>
      </c>
      <c r="P218" s="183">
        <v>0</v>
      </c>
      <c r="Q218" s="183">
        <v>0</v>
      </c>
      <c r="R218" s="183">
        <v>44</v>
      </c>
      <c r="S218" s="211"/>
      <c r="T218" s="226">
        <f t="shared" si="4"/>
        <v>0</v>
      </c>
      <c r="U218" s="236">
        <v>0</v>
      </c>
      <c r="V218" s="237">
        <v>0</v>
      </c>
      <c r="W218" s="237">
        <v>0</v>
      </c>
      <c r="X218" s="237">
        <v>0</v>
      </c>
      <c r="Y218" s="237">
        <v>0</v>
      </c>
      <c r="Z218" s="237">
        <v>5</v>
      </c>
      <c r="AA218" s="237">
        <v>0</v>
      </c>
      <c r="AB218" s="237">
        <v>0</v>
      </c>
      <c r="AC218" s="237">
        <v>0</v>
      </c>
      <c r="AD218" s="237">
        <v>10</v>
      </c>
      <c r="AE218" s="11">
        <f t="shared" si="5"/>
        <v>15</v>
      </c>
      <c r="AF218" s="247" t="s">
        <v>44</v>
      </c>
    </row>
    <row r="219" spans="1:32" ht="15.6" x14ac:dyDescent="0.3">
      <c r="A219" s="218">
        <v>94</v>
      </c>
      <c r="B219" s="233" t="s">
        <v>79</v>
      </c>
      <c r="C219" s="234" t="s">
        <v>40</v>
      </c>
      <c r="D219" s="231" t="s">
        <v>95</v>
      </c>
      <c r="E219" s="231" t="s">
        <v>181</v>
      </c>
      <c r="F219" s="235">
        <v>0</v>
      </c>
      <c r="G219" s="183">
        <v>0</v>
      </c>
      <c r="H219" s="184">
        <v>0</v>
      </c>
      <c r="I219" s="185">
        <v>0</v>
      </c>
      <c r="J219" s="183">
        <v>0</v>
      </c>
      <c r="K219" s="183">
        <v>0</v>
      </c>
      <c r="L219" s="183">
        <v>0</v>
      </c>
      <c r="M219" s="183">
        <v>0</v>
      </c>
      <c r="N219" s="183">
        <v>1</v>
      </c>
      <c r="O219" s="183">
        <v>0</v>
      </c>
      <c r="P219" s="183">
        <v>0</v>
      </c>
      <c r="Q219" s="183">
        <v>0</v>
      </c>
      <c r="R219" s="183">
        <v>49</v>
      </c>
      <c r="S219" s="211"/>
      <c r="T219" s="226">
        <f t="shared" si="4"/>
        <v>0</v>
      </c>
      <c r="U219" s="236">
        <v>0</v>
      </c>
      <c r="V219" s="237">
        <v>0</v>
      </c>
      <c r="W219" s="237">
        <v>0</v>
      </c>
      <c r="X219" s="237">
        <v>0</v>
      </c>
      <c r="Y219" s="237">
        <v>0</v>
      </c>
      <c r="Z219" s="237">
        <v>5</v>
      </c>
      <c r="AA219" s="237">
        <v>0</v>
      </c>
      <c r="AB219" s="237">
        <v>0</v>
      </c>
      <c r="AC219" s="237">
        <v>0</v>
      </c>
      <c r="AD219" s="237">
        <v>10</v>
      </c>
      <c r="AE219" s="11">
        <f t="shared" si="5"/>
        <v>15</v>
      </c>
      <c r="AF219" s="247" t="s">
        <v>44</v>
      </c>
    </row>
    <row r="220" spans="1:32" ht="15.6" x14ac:dyDescent="0.3">
      <c r="A220" s="230">
        <v>95</v>
      </c>
      <c r="B220" s="233" t="s">
        <v>84</v>
      </c>
      <c r="C220" s="234" t="s">
        <v>62</v>
      </c>
      <c r="D220" s="231" t="s">
        <v>95</v>
      </c>
      <c r="E220" s="231" t="s">
        <v>182</v>
      </c>
      <c r="F220" s="235">
        <v>0</v>
      </c>
      <c r="G220" s="183">
        <v>0</v>
      </c>
      <c r="H220" s="184">
        <v>0</v>
      </c>
      <c r="I220" s="185">
        <v>0</v>
      </c>
      <c r="J220" s="183">
        <v>0</v>
      </c>
      <c r="K220" s="183">
        <v>0</v>
      </c>
      <c r="L220" s="183">
        <v>0</v>
      </c>
      <c r="M220" s="183">
        <v>0</v>
      </c>
      <c r="N220" s="183">
        <v>1</v>
      </c>
      <c r="O220" s="183">
        <v>0</v>
      </c>
      <c r="P220" s="183">
        <v>0</v>
      </c>
      <c r="Q220" s="183">
        <v>0</v>
      </c>
      <c r="R220" s="183">
        <v>41</v>
      </c>
      <c r="S220" s="211"/>
      <c r="T220" s="226">
        <f t="shared" si="4"/>
        <v>0</v>
      </c>
      <c r="U220" s="236">
        <v>0</v>
      </c>
      <c r="V220" s="237">
        <v>0</v>
      </c>
      <c r="W220" s="237">
        <v>0</v>
      </c>
      <c r="X220" s="237">
        <v>0</v>
      </c>
      <c r="Y220" s="237">
        <v>0</v>
      </c>
      <c r="Z220" s="237">
        <v>5</v>
      </c>
      <c r="AA220" s="237">
        <v>0</v>
      </c>
      <c r="AB220" s="237">
        <v>0</v>
      </c>
      <c r="AC220" s="237">
        <v>0</v>
      </c>
      <c r="AD220" s="237">
        <v>10</v>
      </c>
      <c r="AE220" s="11">
        <f t="shared" si="5"/>
        <v>15</v>
      </c>
      <c r="AF220" s="247" t="s">
        <v>183</v>
      </c>
    </row>
    <row r="221" spans="1:32" ht="15.6" x14ac:dyDescent="0.3">
      <c r="A221" s="231">
        <v>96</v>
      </c>
      <c r="B221" s="233" t="s">
        <v>55</v>
      </c>
      <c r="C221" s="234" t="s">
        <v>62</v>
      </c>
      <c r="D221" s="231" t="s">
        <v>55</v>
      </c>
      <c r="E221" s="231" t="s">
        <v>184</v>
      </c>
      <c r="F221" s="235">
        <v>0</v>
      </c>
      <c r="G221" s="183">
        <v>0</v>
      </c>
      <c r="H221" s="184">
        <v>0</v>
      </c>
      <c r="I221" s="185">
        <v>0</v>
      </c>
      <c r="J221" s="183">
        <v>0</v>
      </c>
      <c r="K221" s="183">
        <v>0</v>
      </c>
      <c r="L221" s="183">
        <v>0</v>
      </c>
      <c r="M221" s="183">
        <v>0</v>
      </c>
      <c r="N221" s="183">
        <v>1</v>
      </c>
      <c r="O221" s="183">
        <v>0</v>
      </c>
      <c r="P221" s="183">
        <v>0</v>
      </c>
      <c r="Q221" s="183">
        <v>0</v>
      </c>
      <c r="R221" s="183">
        <v>43</v>
      </c>
      <c r="S221" s="211"/>
      <c r="T221" s="226">
        <f t="shared" si="4"/>
        <v>0</v>
      </c>
      <c r="U221" s="236">
        <v>0</v>
      </c>
      <c r="V221" s="237">
        <v>0</v>
      </c>
      <c r="W221" s="237">
        <v>0</v>
      </c>
      <c r="X221" s="237">
        <v>0</v>
      </c>
      <c r="Y221" s="237">
        <v>0</v>
      </c>
      <c r="Z221" s="237">
        <v>5</v>
      </c>
      <c r="AA221" s="237">
        <v>0</v>
      </c>
      <c r="AB221" s="237">
        <v>0</v>
      </c>
      <c r="AC221" s="237">
        <v>0</v>
      </c>
      <c r="AD221" s="237">
        <v>10</v>
      </c>
      <c r="AE221" s="11">
        <f t="shared" si="5"/>
        <v>15</v>
      </c>
      <c r="AF221" s="247" t="s">
        <v>44</v>
      </c>
    </row>
    <row r="222" spans="1:32" ht="15.6" x14ac:dyDescent="0.3">
      <c r="A222" s="231">
        <v>97</v>
      </c>
      <c r="B222" s="233" t="s">
        <v>79</v>
      </c>
      <c r="C222" s="234" t="s">
        <v>55</v>
      </c>
      <c r="D222" s="231" t="s">
        <v>75</v>
      </c>
      <c r="E222" s="231" t="s">
        <v>185</v>
      </c>
      <c r="F222" s="235">
        <v>0</v>
      </c>
      <c r="G222" s="183">
        <v>0</v>
      </c>
      <c r="H222" s="184">
        <v>0</v>
      </c>
      <c r="I222" s="185">
        <v>0</v>
      </c>
      <c r="J222" s="183">
        <v>0</v>
      </c>
      <c r="K222" s="183">
        <v>0</v>
      </c>
      <c r="L222" s="183">
        <v>0</v>
      </c>
      <c r="M222" s="183">
        <v>0</v>
      </c>
      <c r="N222" s="183">
        <v>1</v>
      </c>
      <c r="O222" s="183">
        <v>0</v>
      </c>
      <c r="P222" s="183">
        <v>0</v>
      </c>
      <c r="Q222" s="183">
        <v>0</v>
      </c>
      <c r="R222" s="183">
        <v>36</v>
      </c>
      <c r="S222" s="211"/>
      <c r="T222" s="226">
        <v>0</v>
      </c>
      <c r="U222" s="236">
        <v>0</v>
      </c>
      <c r="V222" s="237">
        <v>0</v>
      </c>
      <c r="W222" s="237">
        <v>0</v>
      </c>
      <c r="X222" s="237">
        <v>0</v>
      </c>
      <c r="Y222" s="237">
        <v>0</v>
      </c>
      <c r="Z222" s="237">
        <v>5</v>
      </c>
      <c r="AA222" s="237">
        <v>0</v>
      </c>
      <c r="AB222" s="237">
        <v>0</v>
      </c>
      <c r="AC222" s="237">
        <v>0</v>
      </c>
      <c r="AD222" s="237">
        <v>10</v>
      </c>
      <c r="AE222" s="11">
        <f t="shared" si="5"/>
        <v>15</v>
      </c>
      <c r="AF222" s="247" t="s">
        <v>82</v>
      </c>
    </row>
    <row r="223" spans="1:32" ht="15.6" x14ac:dyDescent="0.3">
      <c r="A223" s="218">
        <v>98</v>
      </c>
      <c r="B223" s="233" t="s">
        <v>84</v>
      </c>
      <c r="C223" s="234" t="s">
        <v>62</v>
      </c>
      <c r="D223" s="231" t="s">
        <v>62</v>
      </c>
      <c r="E223" s="231" t="s">
        <v>186</v>
      </c>
      <c r="F223" s="235">
        <v>0</v>
      </c>
      <c r="G223" s="183">
        <v>0</v>
      </c>
      <c r="H223" s="184">
        <v>0</v>
      </c>
      <c r="I223" s="185">
        <v>0</v>
      </c>
      <c r="J223" s="183">
        <v>0</v>
      </c>
      <c r="K223" s="183">
        <v>0</v>
      </c>
      <c r="L223" s="183">
        <v>0</v>
      </c>
      <c r="M223" s="183">
        <v>0</v>
      </c>
      <c r="N223" s="183">
        <v>0</v>
      </c>
      <c r="O223" s="183">
        <v>0</v>
      </c>
      <c r="P223" s="183">
        <v>0</v>
      </c>
      <c r="Q223" s="183">
        <v>0</v>
      </c>
      <c r="R223" s="183">
        <v>20</v>
      </c>
      <c r="S223" s="211"/>
      <c r="T223" s="226">
        <f t="shared" si="4"/>
        <v>0</v>
      </c>
      <c r="U223" s="236">
        <v>0</v>
      </c>
      <c r="V223" s="237">
        <v>0</v>
      </c>
      <c r="W223" s="237">
        <v>0</v>
      </c>
      <c r="X223" s="237">
        <v>0</v>
      </c>
      <c r="Y223" s="237">
        <v>0</v>
      </c>
      <c r="Z223" s="237">
        <v>0</v>
      </c>
      <c r="AA223" s="237">
        <v>0</v>
      </c>
      <c r="AB223" s="237">
        <v>0</v>
      </c>
      <c r="AC223" s="237">
        <v>0</v>
      </c>
      <c r="AD223" s="237">
        <v>10</v>
      </c>
      <c r="AE223" s="11">
        <f t="shared" si="5"/>
        <v>10</v>
      </c>
      <c r="AF223" s="247" t="s">
        <v>44</v>
      </c>
    </row>
    <row r="224" spans="1:32" ht="41.4" x14ac:dyDescent="0.3">
      <c r="A224" s="218">
        <v>99</v>
      </c>
      <c r="B224" s="233" t="s">
        <v>79</v>
      </c>
      <c r="C224" s="234" t="s">
        <v>56</v>
      </c>
      <c r="D224" s="231" t="s">
        <v>62</v>
      </c>
      <c r="E224" s="231" t="s">
        <v>187</v>
      </c>
      <c r="F224" s="235">
        <v>0</v>
      </c>
      <c r="G224" s="183">
        <v>0</v>
      </c>
      <c r="H224" s="184">
        <v>0</v>
      </c>
      <c r="I224" s="185">
        <v>0</v>
      </c>
      <c r="J224" s="183">
        <v>0</v>
      </c>
      <c r="K224" s="183">
        <v>0</v>
      </c>
      <c r="L224" s="183">
        <v>0</v>
      </c>
      <c r="M224" s="183">
        <v>0</v>
      </c>
      <c r="N224" s="183">
        <v>0</v>
      </c>
      <c r="O224" s="183">
        <v>0</v>
      </c>
      <c r="P224" s="183">
        <v>0</v>
      </c>
      <c r="Q224" s="183">
        <v>0</v>
      </c>
      <c r="R224" s="183">
        <v>26</v>
      </c>
      <c r="S224" s="211"/>
      <c r="T224" s="226">
        <f t="shared" si="4"/>
        <v>0</v>
      </c>
      <c r="U224" s="236">
        <v>0</v>
      </c>
      <c r="V224" s="237">
        <v>0</v>
      </c>
      <c r="W224" s="237">
        <v>0</v>
      </c>
      <c r="X224" s="237">
        <v>0</v>
      </c>
      <c r="Y224" s="237">
        <v>0</v>
      </c>
      <c r="Z224" s="237">
        <v>0</v>
      </c>
      <c r="AA224" s="237">
        <v>0</v>
      </c>
      <c r="AB224" s="237">
        <v>0</v>
      </c>
      <c r="AC224" s="237">
        <v>0</v>
      </c>
      <c r="AD224" s="237">
        <v>10</v>
      </c>
      <c r="AE224" s="11">
        <f t="shared" si="5"/>
        <v>10</v>
      </c>
      <c r="AF224" s="247" t="s">
        <v>59</v>
      </c>
    </row>
    <row r="225" spans="1:32" ht="41.4" x14ac:dyDescent="0.3">
      <c r="A225" s="230">
        <v>100</v>
      </c>
      <c r="B225" s="233" t="s">
        <v>72</v>
      </c>
      <c r="C225" s="234" t="s">
        <v>63</v>
      </c>
      <c r="D225" s="231" t="s">
        <v>41</v>
      </c>
      <c r="E225" s="231" t="s">
        <v>188</v>
      </c>
      <c r="F225" s="235">
        <v>0</v>
      </c>
      <c r="G225" s="183">
        <v>0</v>
      </c>
      <c r="H225" s="184">
        <v>0</v>
      </c>
      <c r="I225" s="185">
        <v>0</v>
      </c>
      <c r="J225" s="183">
        <v>0</v>
      </c>
      <c r="K225" s="183">
        <v>0</v>
      </c>
      <c r="L225" s="183">
        <v>0</v>
      </c>
      <c r="M225" s="183">
        <v>0</v>
      </c>
      <c r="N225" s="183">
        <v>0</v>
      </c>
      <c r="O225" s="183">
        <v>0</v>
      </c>
      <c r="P225" s="183">
        <v>0</v>
      </c>
      <c r="Q225" s="183">
        <v>0</v>
      </c>
      <c r="R225" s="183">
        <v>25</v>
      </c>
      <c r="S225" s="211"/>
      <c r="T225" s="226">
        <f t="shared" si="4"/>
        <v>0</v>
      </c>
      <c r="U225" s="236">
        <v>0</v>
      </c>
      <c r="V225" s="237">
        <v>0</v>
      </c>
      <c r="W225" s="237">
        <v>0</v>
      </c>
      <c r="X225" s="237">
        <v>0</v>
      </c>
      <c r="Y225" s="237">
        <v>0</v>
      </c>
      <c r="Z225" s="237">
        <v>0</v>
      </c>
      <c r="AA225" s="237">
        <v>0</v>
      </c>
      <c r="AB225" s="237">
        <v>0</v>
      </c>
      <c r="AC225" s="237">
        <v>0</v>
      </c>
      <c r="AD225" s="237">
        <v>10</v>
      </c>
      <c r="AE225" s="11">
        <f t="shared" si="5"/>
        <v>10</v>
      </c>
      <c r="AF225" s="247" t="s">
        <v>110</v>
      </c>
    </row>
    <row r="226" spans="1:32" ht="41.4" x14ac:dyDescent="0.3">
      <c r="A226" s="231">
        <v>101</v>
      </c>
      <c r="B226" s="233" t="s">
        <v>79</v>
      </c>
      <c r="C226" s="234" t="s">
        <v>40</v>
      </c>
      <c r="D226" s="231" t="s">
        <v>72</v>
      </c>
      <c r="E226" s="231" t="s">
        <v>189</v>
      </c>
      <c r="F226" s="235">
        <v>0</v>
      </c>
      <c r="G226" s="183">
        <v>0</v>
      </c>
      <c r="H226" s="184">
        <v>0</v>
      </c>
      <c r="I226" s="185">
        <v>0</v>
      </c>
      <c r="J226" s="183">
        <v>0</v>
      </c>
      <c r="K226" s="183">
        <v>0</v>
      </c>
      <c r="L226" s="183">
        <v>0</v>
      </c>
      <c r="M226" s="183">
        <v>0</v>
      </c>
      <c r="N226" s="183">
        <v>0</v>
      </c>
      <c r="O226" s="183">
        <v>0</v>
      </c>
      <c r="P226" s="183">
        <v>0</v>
      </c>
      <c r="Q226" s="183">
        <v>0</v>
      </c>
      <c r="R226" s="183">
        <v>47</v>
      </c>
      <c r="S226" s="211"/>
      <c r="T226" s="226">
        <f t="shared" si="4"/>
        <v>0</v>
      </c>
      <c r="U226" s="236">
        <v>0</v>
      </c>
      <c r="V226" s="237">
        <v>0</v>
      </c>
      <c r="W226" s="237">
        <v>0</v>
      </c>
      <c r="X226" s="237">
        <v>0</v>
      </c>
      <c r="Y226" s="237">
        <v>0</v>
      </c>
      <c r="Z226" s="237">
        <v>0</v>
      </c>
      <c r="AA226" s="237">
        <v>0</v>
      </c>
      <c r="AB226" s="237">
        <v>0</v>
      </c>
      <c r="AC226" s="237">
        <v>0</v>
      </c>
      <c r="AD226" s="237">
        <v>10</v>
      </c>
      <c r="AE226" s="11">
        <f t="shared" si="5"/>
        <v>10</v>
      </c>
      <c r="AF226" s="247" t="s">
        <v>110</v>
      </c>
    </row>
    <row r="227" spans="1:32" ht="15.6" x14ac:dyDescent="0.3">
      <c r="A227" s="218">
        <v>102</v>
      </c>
      <c r="B227" s="233" t="s">
        <v>84</v>
      </c>
      <c r="C227" s="234" t="s">
        <v>95</v>
      </c>
      <c r="D227" s="231" t="s">
        <v>62</v>
      </c>
      <c r="E227" s="231" t="s">
        <v>190</v>
      </c>
      <c r="F227" s="235">
        <v>0</v>
      </c>
      <c r="G227" s="183">
        <v>0</v>
      </c>
      <c r="H227" s="184">
        <v>0</v>
      </c>
      <c r="I227" s="185">
        <v>0</v>
      </c>
      <c r="J227" s="183">
        <v>0</v>
      </c>
      <c r="K227" s="183">
        <v>0</v>
      </c>
      <c r="L227" s="183">
        <v>0</v>
      </c>
      <c r="M227" s="183">
        <v>0</v>
      </c>
      <c r="N227" s="183">
        <v>0</v>
      </c>
      <c r="O227" s="183">
        <v>0</v>
      </c>
      <c r="P227" s="183">
        <v>0</v>
      </c>
      <c r="Q227" s="183">
        <v>0</v>
      </c>
      <c r="R227" s="183">
        <v>29</v>
      </c>
      <c r="S227" s="211"/>
      <c r="T227" s="226">
        <f t="shared" si="4"/>
        <v>0</v>
      </c>
      <c r="U227" s="236">
        <v>0</v>
      </c>
      <c r="V227" s="237">
        <v>0</v>
      </c>
      <c r="W227" s="237">
        <v>0</v>
      </c>
      <c r="X227" s="237">
        <v>0</v>
      </c>
      <c r="Y227" s="237">
        <v>0</v>
      </c>
      <c r="Z227" s="237">
        <v>0</v>
      </c>
      <c r="AA227" s="237">
        <v>0</v>
      </c>
      <c r="AB227" s="237">
        <v>0</v>
      </c>
      <c r="AC227" s="237">
        <v>0</v>
      </c>
      <c r="AD227" s="237">
        <v>10</v>
      </c>
      <c r="AE227" s="11">
        <f t="shared" si="5"/>
        <v>10</v>
      </c>
      <c r="AF227" s="247" t="s">
        <v>44</v>
      </c>
    </row>
    <row r="228" spans="1:32" ht="15.6" x14ac:dyDescent="0.3">
      <c r="A228" s="218">
        <v>103</v>
      </c>
      <c r="B228" s="233" t="s">
        <v>56</v>
      </c>
      <c r="C228" s="234" t="s">
        <v>41</v>
      </c>
      <c r="D228" s="231" t="s">
        <v>62</v>
      </c>
      <c r="E228" s="231" t="s">
        <v>191</v>
      </c>
      <c r="F228" s="235">
        <v>0</v>
      </c>
      <c r="G228" s="183">
        <v>0</v>
      </c>
      <c r="H228" s="184">
        <v>0</v>
      </c>
      <c r="I228" s="185">
        <v>0</v>
      </c>
      <c r="J228" s="183">
        <v>0</v>
      </c>
      <c r="K228" s="183">
        <v>0</v>
      </c>
      <c r="L228" s="183">
        <v>0</v>
      </c>
      <c r="M228" s="183">
        <v>0</v>
      </c>
      <c r="N228" s="183">
        <v>0</v>
      </c>
      <c r="O228" s="183">
        <v>0</v>
      </c>
      <c r="P228" s="183">
        <v>0</v>
      </c>
      <c r="Q228" s="183">
        <v>0</v>
      </c>
      <c r="R228" s="183">
        <v>20</v>
      </c>
      <c r="S228" s="211"/>
      <c r="T228" s="226">
        <v>0</v>
      </c>
      <c r="U228" s="258">
        <v>0</v>
      </c>
      <c r="V228" s="237">
        <v>0</v>
      </c>
      <c r="W228" s="237">
        <v>0</v>
      </c>
      <c r="X228" s="237">
        <v>0</v>
      </c>
      <c r="Y228" s="237">
        <v>0</v>
      </c>
      <c r="Z228" s="237">
        <v>0</v>
      </c>
      <c r="AA228" s="237">
        <v>0</v>
      </c>
      <c r="AB228" s="237">
        <v>0</v>
      </c>
      <c r="AC228" s="237">
        <v>0</v>
      </c>
      <c r="AD228" s="237">
        <v>10</v>
      </c>
      <c r="AE228" s="11">
        <f t="shared" si="5"/>
        <v>10</v>
      </c>
      <c r="AF228" s="247" t="s">
        <v>44</v>
      </c>
    </row>
    <row r="229" spans="1:32" ht="15.6" x14ac:dyDescent="0.3">
      <c r="A229" s="230">
        <v>104</v>
      </c>
      <c r="B229" s="233" t="s">
        <v>72</v>
      </c>
      <c r="C229" s="234" t="s">
        <v>89</v>
      </c>
      <c r="D229" s="231" t="s">
        <v>56</v>
      </c>
      <c r="E229" s="231" t="s">
        <v>192</v>
      </c>
      <c r="F229" s="235">
        <v>0</v>
      </c>
      <c r="G229" s="183">
        <v>0</v>
      </c>
      <c r="H229" s="184">
        <v>0</v>
      </c>
      <c r="I229" s="185">
        <v>0</v>
      </c>
      <c r="J229" s="183">
        <v>0</v>
      </c>
      <c r="K229" s="183">
        <v>0</v>
      </c>
      <c r="L229" s="183">
        <v>0</v>
      </c>
      <c r="M229" s="183">
        <v>0</v>
      </c>
      <c r="N229" s="183">
        <v>0</v>
      </c>
      <c r="O229" s="183">
        <v>0</v>
      </c>
      <c r="P229" s="183">
        <v>0</v>
      </c>
      <c r="Q229" s="183">
        <v>0</v>
      </c>
      <c r="R229" s="183">
        <v>49</v>
      </c>
      <c r="S229" s="211"/>
      <c r="T229" s="226">
        <v>0</v>
      </c>
      <c r="U229" s="258">
        <v>0</v>
      </c>
      <c r="V229" s="237">
        <v>0</v>
      </c>
      <c r="W229" s="237">
        <v>0</v>
      </c>
      <c r="X229" s="237">
        <v>0</v>
      </c>
      <c r="Y229" s="237">
        <v>0</v>
      </c>
      <c r="Z229" s="237">
        <v>0</v>
      </c>
      <c r="AA229" s="237">
        <v>0</v>
      </c>
      <c r="AB229" s="237">
        <v>0</v>
      </c>
      <c r="AC229" s="237">
        <v>0</v>
      </c>
      <c r="AD229" s="237">
        <v>10</v>
      </c>
      <c r="AE229" s="11">
        <f t="shared" si="5"/>
        <v>10</v>
      </c>
      <c r="AF229" s="247" t="s">
        <v>115</v>
      </c>
    </row>
    <row r="230" spans="1:32" ht="15.6" x14ac:dyDescent="0.3">
      <c r="A230" s="231">
        <v>105</v>
      </c>
      <c r="B230" s="233" t="s">
        <v>79</v>
      </c>
      <c r="C230" s="234" t="s">
        <v>84</v>
      </c>
      <c r="D230" s="231" t="s">
        <v>95</v>
      </c>
      <c r="E230" s="231" t="s">
        <v>193</v>
      </c>
      <c r="F230" s="235">
        <v>0</v>
      </c>
      <c r="G230" s="183">
        <v>0</v>
      </c>
      <c r="H230" s="184">
        <v>0</v>
      </c>
      <c r="I230" s="185">
        <v>0</v>
      </c>
      <c r="J230" s="183">
        <v>0</v>
      </c>
      <c r="K230" s="183">
        <v>0</v>
      </c>
      <c r="L230" s="183">
        <v>0</v>
      </c>
      <c r="M230" s="183">
        <v>0</v>
      </c>
      <c r="N230" s="183">
        <v>0</v>
      </c>
      <c r="O230" s="183">
        <v>0</v>
      </c>
      <c r="P230" s="183">
        <v>0</v>
      </c>
      <c r="Q230" s="183">
        <v>0</v>
      </c>
      <c r="R230" s="183">
        <v>31</v>
      </c>
      <c r="S230" s="211"/>
      <c r="T230" s="226">
        <f t="shared" si="4"/>
        <v>0</v>
      </c>
      <c r="U230" s="236">
        <v>0</v>
      </c>
      <c r="V230" s="237">
        <v>0</v>
      </c>
      <c r="W230" s="237">
        <v>0</v>
      </c>
      <c r="X230" s="237">
        <v>0</v>
      </c>
      <c r="Y230" s="237">
        <v>0</v>
      </c>
      <c r="Z230" s="237">
        <v>0</v>
      </c>
      <c r="AA230" s="237">
        <v>0</v>
      </c>
      <c r="AB230" s="237">
        <v>0</v>
      </c>
      <c r="AC230" s="237">
        <v>0</v>
      </c>
      <c r="AD230" s="237">
        <v>10</v>
      </c>
      <c r="AE230" s="11">
        <f t="shared" si="5"/>
        <v>10</v>
      </c>
      <c r="AF230" s="247" t="s">
        <v>44</v>
      </c>
    </row>
    <row r="231" spans="1:32" ht="15.6" x14ac:dyDescent="0.3">
      <c r="A231" s="218">
        <v>106</v>
      </c>
      <c r="B231" s="233" t="s">
        <v>86</v>
      </c>
      <c r="C231" s="234" t="s">
        <v>95</v>
      </c>
      <c r="D231" s="231" t="s">
        <v>55</v>
      </c>
      <c r="E231" s="231" t="s">
        <v>194</v>
      </c>
      <c r="F231" s="235">
        <v>0</v>
      </c>
      <c r="G231" s="183">
        <v>0</v>
      </c>
      <c r="H231" s="184">
        <v>0</v>
      </c>
      <c r="I231" s="185">
        <v>0</v>
      </c>
      <c r="J231" s="183">
        <v>0</v>
      </c>
      <c r="K231" s="183">
        <v>0</v>
      </c>
      <c r="L231" s="183">
        <v>0</v>
      </c>
      <c r="M231" s="183">
        <v>0</v>
      </c>
      <c r="N231" s="183">
        <v>0</v>
      </c>
      <c r="O231" s="183">
        <v>0</v>
      </c>
      <c r="P231" s="183">
        <v>0</v>
      </c>
      <c r="Q231" s="183">
        <v>0</v>
      </c>
      <c r="R231" s="183">
        <v>38</v>
      </c>
      <c r="S231" s="211"/>
      <c r="T231" s="226">
        <f t="shared" si="4"/>
        <v>0</v>
      </c>
      <c r="U231" s="236">
        <v>0</v>
      </c>
      <c r="V231" s="237">
        <v>0</v>
      </c>
      <c r="W231" s="237">
        <v>0</v>
      </c>
      <c r="X231" s="237">
        <v>0</v>
      </c>
      <c r="Y231" s="237">
        <v>0</v>
      </c>
      <c r="Z231" s="237">
        <v>0</v>
      </c>
      <c r="AA231" s="237">
        <v>0</v>
      </c>
      <c r="AB231" s="237">
        <v>0</v>
      </c>
      <c r="AC231" s="237">
        <v>0</v>
      </c>
      <c r="AD231" s="237">
        <v>10</v>
      </c>
      <c r="AE231" s="11">
        <f t="shared" si="5"/>
        <v>10</v>
      </c>
      <c r="AF231" s="247" t="s">
        <v>74</v>
      </c>
    </row>
    <row r="232" spans="1:32" ht="15.6" x14ac:dyDescent="0.3">
      <c r="A232" s="218">
        <v>107</v>
      </c>
      <c r="B232" s="233" t="s">
        <v>72</v>
      </c>
      <c r="C232" s="234" t="s">
        <v>69</v>
      </c>
      <c r="D232" s="231" t="s">
        <v>62</v>
      </c>
      <c r="E232" s="231" t="s">
        <v>195</v>
      </c>
      <c r="F232" s="235">
        <v>0</v>
      </c>
      <c r="G232" s="183">
        <v>0</v>
      </c>
      <c r="H232" s="184">
        <v>0</v>
      </c>
      <c r="I232" s="185">
        <v>0</v>
      </c>
      <c r="J232" s="183">
        <v>0</v>
      </c>
      <c r="K232" s="183">
        <v>0</v>
      </c>
      <c r="L232" s="183">
        <v>0</v>
      </c>
      <c r="M232" s="183">
        <v>0</v>
      </c>
      <c r="N232" s="183">
        <v>0</v>
      </c>
      <c r="O232" s="183">
        <v>0</v>
      </c>
      <c r="P232" s="183">
        <v>0</v>
      </c>
      <c r="Q232" s="183">
        <v>0</v>
      </c>
      <c r="R232" s="183">
        <v>45</v>
      </c>
      <c r="S232" s="211"/>
      <c r="T232" s="226">
        <f t="shared" si="4"/>
        <v>0</v>
      </c>
      <c r="U232" s="236">
        <v>0</v>
      </c>
      <c r="V232" s="237">
        <v>0</v>
      </c>
      <c r="W232" s="237">
        <v>0</v>
      </c>
      <c r="X232" s="237">
        <v>0</v>
      </c>
      <c r="Y232" s="237">
        <v>0</v>
      </c>
      <c r="Z232" s="237">
        <v>0</v>
      </c>
      <c r="AA232" s="237">
        <v>0</v>
      </c>
      <c r="AB232" s="237">
        <v>0</v>
      </c>
      <c r="AC232" s="237">
        <v>0</v>
      </c>
      <c r="AD232" s="237">
        <v>10</v>
      </c>
      <c r="AE232" s="11">
        <f t="shared" si="5"/>
        <v>10</v>
      </c>
      <c r="AF232" s="247" t="s">
        <v>44</v>
      </c>
    </row>
    <row r="233" spans="1:32" ht="15.6" x14ac:dyDescent="0.3">
      <c r="A233" s="230">
        <v>108</v>
      </c>
      <c r="B233" s="233" t="s">
        <v>79</v>
      </c>
      <c r="C233" s="234" t="s">
        <v>95</v>
      </c>
      <c r="D233" s="231" t="s">
        <v>56</v>
      </c>
      <c r="E233" s="231" t="s">
        <v>196</v>
      </c>
      <c r="F233" s="235">
        <v>0</v>
      </c>
      <c r="G233" s="183">
        <v>0</v>
      </c>
      <c r="H233" s="184">
        <v>0</v>
      </c>
      <c r="I233" s="185">
        <v>0</v>
      </c>
      <c r="J233" s="183">
        <v>0</v>
      </c>
      <c r="K233" s="183">
        <v>0</v>
      </c>
      <c r="L233" s="183">
        <v>0</v>
      </c>
      <c r="M233" s="183">
        <v>0</v>
      </c>
      <c r="N233" s="183">
        <v>0</v>
      </c>
      <c r="O233" s="183">
        <v>0</v>
      </c>
      <c r="P233" s="183">
        <v>0</v>
      </c>
      <c r="Q233" s="183">
        <v>0</v>
      </c>
      <c r="R233" s="183">
        <v>26</v>
      </c>
      <c r="S233" s="211"/>
      <c r="T233" s="226">
        <f t="shared" si="4"/>
        <v>0</v>
      </c>
      <c r="U233" s="236">
        <v>0</v>
      </c>
      <c r="V233" s="237">
        <v>0</v>
      </c>
      <c r="W233" s="237">
        <v>0</v>
      </c>
      <c r="X233" s="237">
        <v>0</v>
      </c>
      <c r="Y233" s="237">
        <v>0</v>
      </c>
      <c r="Z233" s="237">
        <v>0</v>
      </c>
      <c r="AA233" s="237">
        <v>0</v>
      </c>
      <c r="AB233" s="237">
        <v>0</v>
      </c>
      <c r="AC233" s="237">
        <v>0</v>
      </c>
      <c r="AD233" s="237">
        <v>10</v>
      </c>
      <c r="AE233" s="11">
        <f t="shared" si="5"/>
        <v>10</v>
      </c>
      <c r="AF233" s="247" t="s">
        <v>44</v>
      </c>
    </row>
    <row r="234" spans="1:32" ht="15.6" x14ac:dyDescent="0.3">
      <c r="A234" s="231">
        <v>109</v>
      </c>
      <c r="B234" s="233" t="s">
        <v>79</v>
      </c>
      <c r="C234" s="234" t="s">
        <v>55</v>
      </c>
      <c r="D234" s="231" t="s">
        <v>62</v>
      </c>
      <c r="E234" s="231" t="s">
        <v>197</v>
      </c>
      <c r="F234" s="235">
        <v>0</v>
      </c>
      <c r="G234" s="183">
        <v>0</v>
      </c>
      <c r="H234" s="184">
        <v>0</v>
      </c>
      <c r="I234" s="185">
        <v>0</v>
      </c>
      <c r="J234" s="183">
        <v>0</v>
      </c>
      <c r="K234" s="183">
        <v>0</v>
      </c>
      <c r="L234" s="183">
        <v>0</v>
      </c>
      <c r="M234" s="183">
        <v>0</v>
      </c>
      <c r="N234" s="183">
        <v>0</v>
      </c>
      <c r="O234" s="183">
        <v>0</v>
      </c>
      <c r="P234" s="183">
        <v>0</v>
      </c>
      <c r="Q234" s="183">
        <v>0</v>
      </c>
      <c r="R234" s="183">
        <v>30</v>
      </c>
      <c r="S234" s="211"/>
      <c r="T234" s="226">
        <f t="shared" si="4"/>
        <v>0</v>
      </c>
      <c r="U234" s="236">
        <v>0</v>
      </c>
      <c r="V234" s="237">
        <v>0</v>
      </c>
      <c r="W234" s="237">
        <v>0</v>
      </c>
      <c r="X234" s="237">
        <v>0</v>
      </c>
      <c r="Y234" s="237">
        <v>0</v>
      </c>
      <c r="Z234" s="237">
        <v>0</v>
      </c>
      <c r="AA234" s="237">
        <v>0</v>
      </c>
      <c r="AB234" s="237">
        <v>0</v>
      </c>
      <c r="AC234" s="237">
        <v>0</v>
      </c>
      <c r="AD234" s="237">
        <v>10</v>
      </c>
      <c r="AE234" s="11">
        <f t="shared" si="5"/>
        <v>10</v>
      </c>
      <c r="AF234" s="247" t="s">
        <v>82</v>
      </c>
    </row>
    <row r="235" spans="1:32" ht="15.6" x14ac:dyDescent="0.3">
      <c r="A235" s="231">
        <v>110</v>
      </c>
      <c r="B235" s="233" t="s">
        <v>75</v>
      </c>
      <c r="C235" s="234" t="s">
        <v>41</v>
      </c>
      <c r="D235" s="231" t="s">
        <v>41</v>
      </c>
      <c r="E235" s="231" t="s">
        <v>198</v>
      </c>
      <c r="F235" s="235">
        <v>0</v>
      </c>
      <c r="G235" s="183">
        <v>0</v>
      </c>
      <c r="H235" s="184">
        <v>0</v>
      </c>
      <c r="I235" s="185">
        <v>0</v>
      </c>
      <c r="J235" s="183">
        <v>0</v>
      </c>
      <c r="K235" s="183">
        <v>0</v>
      </c>
      <c r="L235" s="183">
        <v>0</v>
      </c>
      <c r="M235" s="183">
        <v>0</v>
      </c>
      <c r="N235" s="183">
        <v>0</v>
      </c>
      <c r="O235" s="183">
        <v>0</v>
      </c>
      <c r="P235" s="183">
        <v>0</v>
      </c>
      <c r="Q235" s="183">
        <v>0</v>
      </c>
      <c r="R235" s="183">
        <v>46</v>
      </c>
      <c r="S235" s="211"/>
      <c r="T235" s="226">
        <f t="shared" si="4"/>
        <v>0</v>
      </c>
      <c r="U235" s="236">
        <v>0</v>
      </c>
      <c r="V235" s="237">
        <v>0</v>
      </c>
      <c r="W235" s="237">
        <v>0</v>
      </c>
      <c r="X235" s="237">
        <v>0</v>
      </c>
      <c r="Y235" s="237">
        <v>0</v>
      </c>
      <c r="Z235" s="237">
        <v>0</v>
      </c>
      <c r="AA235" s="237">
        <v>0</v>
      </c>
      <c r="AB235" s="237">
        <v>0</v>
      </c>
      <c r="AC235" s="237">
        <v>0</v>
      </c>
      <c r="AD235" s="237">
        <v>10</v>
      </c>
      <c r="AE235" s="11">
        <f t="shared" si="5"/>
        <v>10</v>
      </c>
      <c r="AF235" s="247" t="s">
        <v>82</v>
      </c>
    </row>
    <row r="236" spans="1:32" ht="15.6" x14ac:dyDescent="0.3">
      <c r="A236" s="218">
        <v>111</v>
      </c>
      <c r="B236" s="233" t="s">
        <v>79</v>
      </c>
      <c r="C236" s="234" t="s">
        <v>72</v>
      </c>
      <c r="D236" s="231" t="s">
        <v>75</v>
      </c>
      <c r="E236" s="231" t="s">
        <v>199</v>
      </c>
      <c r="F236" s="235">
        <v>0</v>
      </c>
      <c r="G236" s="183">
        <v>0</v>
      </c>
      <c r="H236" s="184">
        <v>0</v>
      </c>
      <c r="I236" s="185">
        <v>0</v>
      </c>
      <c r="J236" s="183">
        <v>0</v>
      </c>
      <c r="K236" s="183">
        <v>0</v>
      </c>
      <c r="L236" s="183">
        <v>0</v>
      </c>
      <c r="M236" s="183">
        <v>0</v>
      </c>
      <c r="N236" s="183">
        <v>0</v>
      </c>
      <c r="O236" s="183">
        <v>0</v>
      </c>
      <c r="P236" s="183">
        <v>0</v>
      </c>
      <c r="Q236" s="183">
        <v>0</v>
      </c>
      <c r="R236" s="183">
        <v>46</v>
      </c>
      <c r="S236" s="211"/>
      <c r="T236" s="226">
        <f t="shared" si="4"/>
        <v>0</v>
      </c>
      <c r="U236" s="236">
        <v>0</v>
      </c>
      <c r="V236" s="237">
        <v>0</v>
      </c>
      <c r="W236" s="237">
        <v>0</v>
      </c>
      <c r="X236" s="237">
        <v>0</v>
      </c>
      <c r="Y236" s="237">
        <v>0</v>
      </c>
      <c r="Z236" s="237">
        <v>0</v>
      </c>
      <c r="AA236" s="237">
        <v>0</v>
      </c>
      <c r="AB236" s="237">
        <v>0</v>
      </c>
      <c r="AC236" s="237">
        <v>0</v>
      </c>
      <c r="AD236" s="237">
        <v>10</v>
      </c>
      <c r="AE236" s="11">
        <f t="shared" si="5"/>
        <v>10</v>
      </c>
      <c r="AF236" s="247" t="s">
        <v>140</v>
      </c>
    </row>
    <row r="237" spans="1:32" ht="15.6" x14ac:dyDescent="0.3">
      <c r="A237" s="218">
        <v>112</v>
      </c>
      <c r="B237" s="233" t="s">
        <v>79</v>
      </c>
      <c r="C237" s="234" t="s">
        <v>41</v>
      </c>
      <c r="D237" s="231" t="s">
        <v>62</v>
      </c>
      <c r="E237" s="231" t="s">
        <v>200</v>
      </c>
      <c r="F237" s="235">
        <v>0</v>
      </c>
      <c r="G237" s="183">
        <v>0</v>
      </c>
      <c r="H237" s="184">
        <v>0</v>
      </c>
      <c r="I237" s="185">
        <v>0</v>
      </c>
      <c r="J237" s="183">
        <v>0</v>
      </c>
      <c r="K237" s="183">
        <v>0</v>
      </c>
      <c r="L237" s="183">
        <v>0</v>
      </c>
      <c r="M237" s="183">
        <v>0</v>
      </c>
      <c r="N237" s="183">
        <v>0</v>
      </c>
      <c r="O237" s="183">
        <v>0</v>
      </c>
      <c r="P237" s="183">
        <v>0</v>
      </c>
      <c r="Q237" s="183">
        <v>0</v>
      </c>
      <c r="R237" s="183">
        <v>27</v>
      </c>
      <c r="S237" s="211"/>
      <c r="T237" s="226">
        <f t="shared" si="4"/>
        <v>0</v>
      </c>
      <c r="U237" s="236">
        <v>0</v>
      </c>
      <c r="V237" s="237">
        <v>0</v>
      </c>
      <c r="W237" s="237">
        <v>0</v>
      </c>
      <c r="X237" s="237">
        <v>0</v>
      </c>
      <c r="Y237" s="237">
        <v>0</v>
      </c>
      <c r="Z237" s="237">
        <v>0</v>
      </c>
      <c r="AA237" s="237">
        <v>0</v>
      </c>
      <c r="AB237" s="237">
        <v>0</v>
      </c>
      <c r="AC237" s="237">
        <v>0</v>
      </c>
      <c r="AD237" s="237">
        <v>10</v>
      </c>
      <c r="AE237" s="11">
        <f t="shared" si="5"/>
        <v>10</v>
      </c>
      <c r="AF237" s="247" t="s">
        <v>74</v>
      </c>
    </row>
    <row r="238" spans="1:32" ht="15.6" x14ac:dyDescent="0.3">
      <c r="A238" s="230">
        <v>113</v>
      </c>
      <c r="B238" s="259" t="s">
        <v>79</v>
      </c>
      <c r="C238" s="260" t="s">
        <v>40</v>
      </c>
      <c r="D238" s="260" t="s">
        <v>79</v>
      </c>
      <c r="E238" s="260" t="s">
        <v>201</v>
      </c>
      <c r="F238" s="235">
        <v>0</v>
      </c>
      <c r="G238" s="183">
        <v>0</v>
      </c>
      <c r="H238" s="184">
        <v>0</v>
      </c>
      <c r="I238" s="185">
        <v>0</v>
      </c>
      <c r="J238" s="183">
        <v>0</v>
      </c>
      <c r="K238" s="183">
        <v>0</v>
      </c>
      <c r="L238" s="183">
        <v>0</v>
      </c>
      <c r="M238" s="183">
        <v>0</v>
      </c>
      <c r="N238" s="183">
        <v>0</v>
      </c>
      <c r="O238" s="183">
        <v>0</v>
      </c>
      <c r="P238" s="183">
        <v>0</v>
      </c>
      <c r="Q238" s="183">
        <v>0</v>
      </c>
      <c r="R238" s="183">
        <v>27</v>
      </c>
      <c r="S238" s="211"/>
      <c r="T238" s="226">
        <f t="shared" si="4"/>
        <v>0</v>
      </c>
      <c r="U238" s="236">
        <v>0</v>
      </c>
      <c r="V238" s="237">
        <v>0</v>
      </c>
      <c r="W238" s="237">
        <v>0</v>
      </c>
      <c r="X238" s="237">
        <v>0</v>
      </c>
      <c r="Y238" s="237">
        <v>0</v>
      </c>
      <c r="Z238" s="237">
        <v>0</v>
      </c>
      <c r="AA238" s="237">
        <v>0</v>
      </c>
      <c r="AB238" s="237">
        <v>0</v>
      </c>
      <c r="AC238" s="237">
        <v>0</v>
      </c>
      <c r="AD238" s="237">
        <v>10</v>
      </c>
      <c r="AE238" s="11">
        <f t="shared" ref="AE238:AE247" si="7">SUM(T238:AD238)</f>
        <v>10</v>
      </c>
      <c r="AF238" s="247" t="s">
        <v>74</v>
      </c>
    </row>
    <row r="239" spans="1:32" ht="15.6" x14ac:dyDescent="0.3">
      <c r="A239" s="231">
        <v>114</v>
      </c>
      <c r="B239" s="259" t="s">
        <v>79</v>
      </c>
      <c r="C239" s="260" t="s">
        <v>72</v>
      </c>
      <c r="D239" s="260" t="s">
        <v>87</v>
      </c>
      <c r="E239" s="260" t="s">
        <v>202</v>
      </c>
      <c r="F239" s="235">
        <v>0</v>
      </c>
      <c r="G239" s="183">
        <v>0</v>
      </c>
      <c r="H239" s="184">
        <v>0</v>
      </c>
      <c r="I239" s="185">
        <v>0</v>
      </c>
      <c r="J239" s="183">
        <v>0</v>
      </c>
      <c r="K239" s="183">
        <v>0</v>
      </c>
      <c r="L239" s="183">
        <v>0</v>
      </c>
      <c r="M239" s="183">
        <v>0</v>
      </c>
      <c r="N239" s="183">
        <v>0</v>
      </c>
      <c r="O239" s="183">
        <v>0</v>
      </c>
      <c r="P239" s="183">
        <v>0</v>
      </c>
      <c r="Q239" s="183">
        <v>0</v>
      </c>
      <c r="R239" s="183">
        <v>27</v>
      </c>
      <c r="S239" s="211"/>
      <c r="T239" s="226">
        <f t="shared" ref="T239:T240" si="8">SUM(F239)*17</f>
        <v>0</v>
      </c>
      <c r="U239" s="236">
        <v>0</v>
      </c>
      <c r="V239" s="237">
        <v>0</v>
      </c>
      <c r="W239" s="237">
        <v>0</v>
      </c>
      <c r="X239" s="237">
        <v>0</v>
      </c>
      <c r="Y239" s="237">
        <v>0</v>
      </c>
      <c r="Z239" s="237">
        <v>0</v>
      </c>
      <c r="AA239" s="237">
        <v>0</v>
      </c>
      <c r="AB239" s="237">
        <v>0</v>
      </c>
      <c r="AC239" s="237">
        <v>0</v>
      </c>
      <c r="AD239" s="237">
        <v>10</v>
      </c>
      <c r="AE239" s="11">
        <f t="shared" si="7"/>
        <v>10</v>
      </c>
      <c r="AF239" s="247" t="s">
        <v>74</v>
      </c>
    </row>
    <row r="240" spans="1:32" ht="15.6" x14ac:dyDescent="0.3">
      <c r="A240" s="218">
        <v>115</v>
      </c>
      <c r="B240" s="259" t="s">
        <v>79</v>
      </c>
      <c r="C240" s="260" t="s">
        <v>84</v>
      </c>
      <c r="D240" s="260" t="s">
        <v>79</v>
      </c>
      <c r="E240" s="260" t="s">
        <v>203</v>
      </c>
      <c r="F240" s="235">
        <v>0</v>
      </c>
      <c r="G240" s="183">
        <v>0</v>
      </c>
      <c r="H240" s="184">
        <v>0</v>
      </c>
      <c r="I240" s="185">
        <v>0</v>
      </c>
      <c r="J240" s="183">
        <v>0</v>
      </c>
      <c r="K240" s="183">
        <v>0</v>
      </c>
      <c r="L240" s="183">
        <v>0</v>
      </c>
      <c r="M240" s="183">
        <v>0</v>
      </c>
      <c r="N240" s="183">
        <v>0</v>
      </c>
      <c r="O240" s="183">
        <v>0</v>
      </c>
      <c r="P240" s="183">
        <v>0</v>
      </c>
      <c r="Q240" s="183">
        <v>0</v>
      </c>
      <c r="R240" s="183">
        <v>24</v>
      </c>
      <c r="S240" s="211"/>
      <c r="T240" s="226">
        <f t="shared" si="8"/>
        <v>0</v>
      </c>
      <c r="U240" s="236">
        <v>0</v>
      </c>
      <c r="V240" s="237">
        <v>0</v>
      </c>
      <c r="W240" s="237">
        <v>0</v>
      </c>
      <c r="X240" s="237">
        <v>0</v>
      </c>
      <c r="Y240" s="237">
        <v>0</v>
      </c>
      <c r="Z240" s="237">
        <v>0</v>
      </c>
      <c r="AA240" s="237">
        <v>0</v>
      </c>
      <c r="AB240" s="237">
        <v>0</v>
      </c>
      <c r="AC240" s="237">
        <v>0</v>
      </c>
      <c r="AD240" s="237">
        <v>10</v>
      </c>
      <c r="AE240" s="11">
        <f t="shared" si="7"/>
        <v>10</v>
      </c>
      <c r="AF240" s="247" t="s">
        <v>74</v>
      </c>
    </row>
    <row r="241" spans="1:32" ht="15.6" x14ac:dyDescent="0.3">
      <c r="A241" s="218">
        <v>116</v>
      </c>
      <c r="B241" s="233" t="s">
        <v>79</v>
      </c>
      <c r="C241" s="234" t="s">
        <v>62</v>
      </c>
      <c r="D241" s="231" t="s">
        <v>41</v>
      </c>
      <c r="E241" s="231" t="s">
        <v>204</v>
      </c>
      <c r="F241" s="235">
        <v>0</v>
      </c>
      <c r="G241" s="183">
        <v>0</v>
      </c>
      <c r="H241" s="184">
        <v>0</v>
      </c>
      <c r="I241" s="185">
        <v>0</v>
      </c>
      <c r="J241" s="183">
        <v>0</v>
      </c>
      <c r="K241" s="183">
        <v>0</v>
      </c>
      <c r="L241" s="183">
        <v>0</v>
      </c>
      <c r="M241" s="183">
        <v>0</v>
      </c>
      <c r="N241" s="183">
        <v>0</v>
      </c>
      <c r="O241" s="183">
        <v>0</v>
      </c>
      <c r="P241" s="183">
        <v>0</v>
      </c>
      <c r="Q241" s="183">
        <v>0</v>
      </c>
      <c r="R241" s="183">
        <v>46</v>
      </c>
      <c r="S241" s="211"/>
      <c r="T241" s="226">
        <f t="shared" si="4"/>
        <v>0</v>
      </c>
      <c r="U241" s="236">
        <v>0</v>
      </c>
      <c r="V241" s="237">
        <v>0</v>
      </c>
      <c r="W241" s="237">
        <v>0</v>
      </c>
      <c r="X241" s="237">
        <v>0</v>
      </c>
      <c r="Y241" s="237">
        <v>0</v>
      </c>
      <c r="Z241" s="237">
        <v>0</v>
      </c>
      <c r="AA241" s="237">
        <v>0</v>
      </c>
      <c r="AB241" s="237">
        <v>0</v>
      </c>
      <c r="AC241" s="237">
        <v>0</v>
      </c>
      <c r="AD241" s="237">
        <v>10</v>
      </c>
      <c r="AE241" s="11">
        <f t="shared" si="7"/>
        <v>10</v>
      </c>
      <c r="AF241" s="247" t="s">
        <v>82</v>
      </c>
    </row>
    <row r="242" spans="1:32" ht="15.6" x14ac:dyDescent="0.3">
      <c r="A242" s="231">
        <v>117</v>
      </c>
      <c r="B242" s="233" t="s">
        <v>79</v>
      </c>
      <c r="C242" s="234" t="s">
        <v>55</v>
      </c>
      <c r="D242" s="231" t="s">
        <v>84</v>
      </c>
      <c r="E242" s="231" t="s">
        <v>205</v>
      </c>
      <c r="F242" s="235">
        <v>0</v>
      </c>
      <c r="G242" s="183">
        <v>0</v>
      </c>
      <c r="H242" s="184">
        <v>0</v>
      </c>
      <c r="I242" s="185">
        <v>0</v>
      </c>
      <c r="J242" s="183">
        <v>0</v>
      </c>
      <c r="K242" s="183">
        <v>0</v>
      </c>
      <c r="L242" s="183">
        <v>0</v>
      </c>
      <c r="M242" s="183">
        <v>0</v>
      </c>
      <c r="N242" s="183">
        <v>0</v>
      </c>
      <c r="O242" s="183">
        <v>0</v>
      </c>
      <c r="P242" s="183">
        <v>0</v>
      </c>
      <c r="Q242" s="183">
        <v>0</v>
      </c>
      <c r="R242" s="183">
        <v>30</v>
      </c>
      <c r="S242" s="211"/>
      <c r="T242" s="226">
        <v>0</v>
      </c>
      <c r="U242" s="236">
        <v>0</v>
      </c>
      <c r="V242" s="237">
        <v>0</v>
      </c>
      <c r="W242" s="237">
        <v>0</v>
      </c>
      <c r="X242" s="237">
        <v>0</v>
      </c>
      <c r="Y242" s="237">
        <v>0</v>
      </c>
      <c r="Z242" s="237">
        <v>0</v>
      </c>
      <c r="AA242" s="237">
        <v>0</v>
      </c>
      <c r="AB242" s="237">
        <v>0</v>
      </c>
      <c r="AC242" s="237">
        <v>0</v>
      </c>
      <c r="AD242" s="237">
        <v>10</v>
      </c>
      <c r="AE242" s="11">
        <f t="shared" si="7"/>
        <v>10</v>
      </c>
      <c r="AF242" s="247" t="s">
        <v>44</v>
      </c>
    </row>
    <row r="243" spans="1:32" ht="15.6" x14ac:dyDescent="0.3">
      <c r="A243" s="218">
        <v>118</v>
      </c>
      <c r="B243" s="233" t="s">
        <v>79</v>
      </c>
      <c r="C243" s="234" t="s">
        <v>41</v>
      </c>
      <c r="D243" s="231" t="s">
        <v>84</v>
      </c>
      <c r="E243" s="231" t="s">
        <v>206</v>
      </c>
      <c r="F243" s="235">
        <v>0</v>
      </c>
      <c r="G243" s="183">
        <v>0</v>
      </c>
      <c r="H243" s="184">
        <v>0</v>
      </c>
      <c r="I243" s="185">
        <v>0</v>
      </c>
      <c r="J243" s="183">
        <v>0</v>
      </c>
      <c r="K243" s="183">
        <v>0</v>
      </c>
      <c r="L243" s="183">
        <v>0</v>
      </c>
      <c r="M243" s="183">
        <v>0</v>
      </c>
      <c r="N243" s="183">
        <v>0</v>
      </c>
      <c r="O243" s="183">
        <v>0</v>
      </c>
      <c r="P243" s="183">
        <v>0</v>
      </c>
      <c r="Q243" s="183">
        <v>0</v>
      </c>
      <c r="R243" s="183">
        <v>50</v>
      </c>
      <c r="S243" s="211"/>
      <c r="T243" s="226">
        <f t="shared" si="4"/>
        <v>0</v>
      </c>
      <c r="U243" s="236">
        <v>0</v>
      </c>
      <c r="V243" s="237">
        <v>0</v>
      </c>
      <c r="W243" s="237">
        <v>0</v>
      </c>
      <c r="X243" s="237">
        <v>0</v>
      </c>
      <c r="Y243" s="237">
        <v>0</v>
      </c>
      <c r="Z243" s="237">
        <v>0</v>
      </c>
      <c r="AA243" s="237">
        <v>0</v>
      </c>
      <c r="AB243" s="237">
        <v>0</v>
      </c>
      <c r="AC243" s="237">
        <v>0</v>
      </c>
      <c r="AD243" s="237">
        <v>10</v>
      </c>
      <c r="AE243" s="11">
        <f t="shared" si="7"/>
        <v>10</v>
      </c>
      <c r="AF243" s="247" t="s">
        <v>44</v>
      </c>
    </row>
    <row r="244" spans="1:32" ht="15.6" x14ac:dyDescent="0.3">
      <c r="A244" s="218">
        <v>119</v>
      </c>
      <c r="B244" s="233" t="s">
        <v>72</v>
      </c>
      <c r="C244" s="234" t="s">
        <v>84</v>
      </c>
      <c r="D244" s="231" t="s">
        <v>41</v>
      </c>
      <c r="E244" s="231" t="s">
        <v>207</v>
      </c>
      <c r="F244" s="235">
        <v>0</v>
      </c>
      <c r="G244" s="183">
        <v>0</v>
      </c>
      <c r="H244" s="184">
        <v>0</v>
      </c>
      <c r="I244" s="185">
        <v>0</v>
      </c>
      <c r="J244" s="183">
        <v>0</v>
      </c>
      <c r="K244" s="183">
        <v>0</v>
      </c>
      <c r="L244" s="183">
        <v>0</v>
      </c>
      <c r="M244" s="183">
        <v>0</v>
      </c>
      <c r="N244" s="183">
        <v>0</v>
      </c>
      <c r="O244" s="183">
        <v>0</v>
      </c>
      <c r="P244" s="183">
        <v>0</v>
      </c>
      <c r="Q244" s="183">
        <v>0</v>
      </c>
      <c r="R244" s="183">
        <v>28</v>
      </c>
      <c r="S244" s="211"/>
      <c r="T244" s="226">
        <f t="shared" si="4"/>
        <v>0</v>
      </c>
      <c r="U244" s="236">
        <v>0</v>
      </c>
      <c r="V244" s="237">
        <v>0</v>
      </c>
      <c r="W244" s="237">
        <v>0</v>
      </c>
      <c r="X244" s="237">
        <v>0</v>
      </c>
      <c r="Y244" s="237">
        <v>0</v>
      </c>
      <c r="Z244" s="237">
        <v>0</v>
      </c>
      <c r="AA244" s="237">
        <v>0</v>
      </c>
      <c r="AB244" s="237">
        <v>0</v>
      </c>
      <c r="AC244" s="237">
        <v>0</v>
      </c>
      <c r="AD244" s="237">
        <v>10</v>
      </c>
      <c r="AE244" s="11">
        <f t="shared" si="7"/>
        <v>10</v>
      </c>
      <c r="AF244" s="247" t="s">
        <v>115</v>
      </c>
    </row>
    <row r="245" spans="1:32" ht="15.6" x14ac:dyDescent="0.3">
      <c r="A245" s="230">
        <v>120</v>
      </c>
      <c r="B245" s="233" t="s">
        <v>72</v>
      </c>
      <c r="C245" s="234" t="s">
        <v>41</v>
      </c>
      <c r="D245" s="231" t="s">
        <v>75</v>
      </c>
      <c r="E245" s="231" t="s">
        <v>208</v>
      </c>
      <c r="F245" s="235">
        <v>0</v>
      </c>
      <c r="G245" s="183">
        <v>0</v>
      </c>
      <c r="H245" s="184">
        <v>0</v>
      </c>
      <c r="I245" s="185">
        <v>0</v>
      </c>
      <c r="J245" s="183">
        <v>0</v>
      </c>
      <c r="K245" s="183">
        <v>0</v>
      </c>
      <c r="L245" s="183">
        <v>0</v>
      </c>
      <c r="M245" s="183">
        <v>0</v>
      </c>
      <c r="N245" s="183">
        <v>0</v>
      </c>
      <c r="O245" s="183">
        <v>0</v>
      </c>
      <c r="P245" s="183">
        <v>0</v>
      </c>
      <c r="Q245" s="183">
        <v>0</v>
      </c>
      <c r="R245" s="183">
        <v>44</v>
      </c>
      <c r="S245" s="211"/>
      <c r="T245" s="226">
        <f t="shared" si="4"/>
        <v>0</v>
      </c>
      <c r="U245" s="236">
        <v>0</v>
      </c>
      <c r="V245" s="237">
        <v>0</v>
      </c>
      <c r="W245" s="237">
        <v>0</v>
      </c>
      <c r="X245" s="237">
        <v>0</v>
      </c>
      <c r="Y245" s="237">
        <v>0</v>
      </c>
      <c r="Z245" s="237">
        <v>0</v>
      </c>
      <c r="AA245" s="237">
        <v>0</v>
      </c>
      <c r="AB245" s="237">
        <v>0</v>
      </c>
      <c r="AC245" s="237">
        <v>0</v>
      </c>
      <c r="AD245" s="237">
        <v>10</v>
      </c>
      <c r="AE245" s="11">
        <f t="shared" si="7"/>
        <v>10</v>
      </c>
      <c r="AF245" s="247" t="s">
        <v>44</v>
      </c>
    </row>
    <row r="246" spans="1:32" ht="15.6" x14ac:dyDescent="0.3">
      <c r="A246" s="231">
        <v>121</v>
      </c>
      <c r="B246" s="233" t="s">
        <v>79</v>
      </c>
      <c r="C246" s="234" t="s">
        <v>72</v>
      </c>
      <c r="D246" s="231" t="s">
        <v>72</v>
      </c>
      <c r="E246" s="231" t="s">
        <v>209</v>
      </c>
      <c r="F246" s="235">
        <v>0</v>
      </c>
      <c r="G246" s="183">
        <v>0</v>
      </c>
      <c r="H246" s="184">
        <v>0</v>
      </c>
      <c r="I246" s="185">
        <v>0</v>
      </c>
      <c r="J246" s="183">
        <v>0</v>
      </c>
      <c r="K246" s="183">
        <v>0</v>
      </c>
      <c r="L246" s="183">
        <v>0</v>
      </c>
      <c r="M246" s="183">
        <v>0</v>
      </c>
      <c r="N246" s="183">
        <v>0</v>
      </c>
      <c r="O246" s="183">
        <v>0</v>
      </c>
      <c r="P246" s="183">
        <v>0</v>
      </c>
      <c r="Q246" s="183">
        <v>0</v>
      </c>
      <c r="R246" s="183">
        <v>25</v>
      </c>
      <c r="S246" s="211"/>
      <c r="T246" s="236">
        <f t="shared" si="4"/>
        <v>0</v>
      </c>
      <c r="U246" s="236">
        <v>0</v>
      </c>
      <c r="V246" s="237">
        <v>0</v>
      </c>
      <c r="W246" s="237">
        <v>0</v>
      </c>
      <c r="X246" s="237">
        <v>0</v>
      </c>
      <c r="Y246" s="237">
        <v>0</v>
      </c>
      <c r="Z246" s="237">
        <v>0</v>
      </c>
      <c r="AA246" s="237">
        <v>0</v>
      </c>
      <c r="AB246" s="237">
        <v>0</v>
      </c>
      <c r="AC246" s="237">
        <v>0</v>
      </c>
      <c r="AD246" s="237">
        <v>10</v>
      </c>
      <c r="AE246" s="11">
        <f t="shared" si="7"/>
        <v>10</v>
      </c>
      <c r="AF246" s="247" t="s">
        <v>44</v>
      </c>
    </row>
    <row r="247" spans="1:32" ht="15.6" x14ac:dyDescent="0.3">
      <c r="A247" s="231">
        <v>122</v>
      </c>
      <c r="B247" s="233" t="s">
        <v>84</v>
      </c>
      <c r="C247" s="234" t="s">
        <v>95</v>
      </c>
      <c r="D247" s="231" t="s">
        <v>40</v>
      </c>
      <c r="E247" s="231" t="s">
        <v>210</v>
      </c>
      <c r="F247" s="235">
        <v>0</v>
      </c>
      <c r="G247" s="183">
        <v>0</v>
      </c>
      <c r="H247" s="184">
        <v>0</v>
      </c>
      <c r="I247" s="185">
        <v>0</v>
      </c>
      <c r="J247" s="183">
        <v>0</v>
      </c>
      <c r="K247" s="183">
        <v>0</v>
      </c>
      <c r="L247" s="183">
        <v>0</v>
      </c>
      <c r="M247" s="183">
        <v>0</v>
      </c>
      <c r="N247" s="183">
        <v>0</v>
      </c>
      <c r="O247" s="183">
        <v>0</v>
      </c>
      <c r="P247" s="183">
        <v>0</v>
      </c>
      <c r="Q247" s="183">
        <v>0</v>
      </c>
      <c r="R247" s="183">
        <v>22</v>
      </c>
      <c r="S247" s="211"/>
      <c r="T247" s="236">
        <f t="shared" si="4"/>
        <v>0</v>
      </c>
      <c r="U247" s="236">
        <v>0</v>
      </c>
      <c r="V247" s="237">
        <v>0</v>
      </c>
      <c r="W247" s="237">
        <v>0</v>
      </c>
      <c r="X247" s="237">
        <v>0</v>
      </c>
      <c r="Y247" s="237">
        <v>0</v>
      </c>
      <c r="Z247" s="237">
        <v>0</v>
      </c>
      <c r="AA247" s="237">
        <v>0</v>
      </c>
      <c r="AB247" s="237">
        <v>0</v>
      </c>
      <c r="AC247" s="237">
        <v>0</v>
      </c>
      <c r="AD247" s="237">
        <v>10</v>
      </c>
      <c r="AE247" s="11">
        <f t="shared" si="7"/>
        <v>10</v>
      </c>
      <c r="AF247" s="247" t="s">
        <v>74</v>
      </c>
    </row>
    <row r="249" spans="1:32" x14ac:dyDescent="0.3">
      <c r="E249" s="183"/>
      <c r="F249" s="184"/>
      <c r="G249" s="185"/>
      <c r="H249" s="183"/>
      <c r="I249" s="183"/>
      <c r="J249" s="183"/>
      <c r="K249" s="183"/>
      <c r="L249" s="183"/>
      <c r="M249" s="183"/>
      <c r="N249" s="183"/>
      <c r="O249" s="183"/>
      <c r="P249" s="183"/>
      <c r="Q249" s="211"/>
      <c r="R249" s="236"/>
      <c r="S249" s="236"/>
      <c r="T249" s="237"/>
      <c r="U249" s="237" t="s">
        <v>212</v>
      </c>
      <c r="V249" s="237"/>
      <c r="W249" s="237"/>
      <c r="X249" s="237"/>
      <c r="Y249" s="237"/>
    </row>
    <row r="250" spans="1:32" x14ac:dyDescent="0.3">
      <c r="E250" s="183"/>
      <c r="F250" s="184"/>
      <c r="G250" s="185"/>
      <c r="H250" s="183"/>
      <c r="I250" s="183"/>
      <c r="J250" s="183"/>
      <c r="K250" s="183"/>
      <c r="L250" s="183"/>
      <c r="M250" s="183"/>
      <c r="N250" s="183"/>
      <c r="O250" s="183"/>
      <c r="P250" s="183"/>
      <c r="Q250" s="211"/>
      <c r="R250" s="236"/>
      <c r="S250" s="236"/>
      <c r="T250" s="237"/>
      <c r="U250" s="237"/>
      <c r="V250" s="237"/>
      <c r="W250" s="237"/>
      <c r="X250" s="237"/>
      <c r="Y250" s="237"/>
    </row>
    <row r="251" spans="1:32" x14ac:dyDescent="0.3">
      <c r="E251" s="261" t="s">
        <v>213</v>
      </c>
      <c r="F251" s="262"/>
      <c r="G251" s="262"/>
      <c r="H251" s="262"/>
      <c r="I251" s="262"/>
      <c r="J251" s="262"/>
      <c r="K251" s="262"/>
      <c r="L251" s="262"/>
      <c r="M251" s="262"/>
      <c r="N251" s="263"/>
      <c r="O251" s="264"/>
      <c r="P251" s="265"/>
      <c r="Q251" s="265"/>
      <c r="R251" s="264"/>
      <c r="S251" s="261" t="s">
        <v>214</v>
      </c>
      <c r="T251" s="262"/>
      <c r="U251" s="262"/>
      <c r="V251" s="262"/>
      <c r="W251" s="263"/>
      <c r="X251" s="264"/>
      <c r="Y251" s="264"/>
    </row>
    <row r="252" spans="1:32" x14ac:dyDescent="0.3">
      <c r="E252" s="264"/>
      <c r="F252" s="264"/>
      <c r="G252" s="264"/>
      <c r="H252" s="264"/>
      <c r="I252" s="264"/>
      <c r="J252" s="264"/>
      <c r="K252" s="264"/>
      <c r="L252" s="264"/>
      <c r="M252" s="264"/>
      <c r="N252" s="264"/>
      <c r="O252" s="264"/>
      <c r="P252" s="265"/>
      <c r="Q252" s="265"/>
      <c r="R252" s="264"/>
      <c r="S252" s="264"/>
      <c r="T252" s="264"/>
      <c r="U252" s="264"/>
      <c r="V252" s="264"/>
      <c r="W252" s="264"/>
      <c r="X252" s="264"/>
      <c r="Y252" s="264"/>
    </row>
    <row r="253" spans="1:32" x14ac:dyDescent="0.3">
      <c r="E253" s="264"/>
      <c r="F253" s="264"/>
      <c r="G253" s="264"/>
      <c r="H253" s="264"/>
      <c r="I253" s="264"/>
      <c r="J253" s="264"/>
      <c r="K253" s="264"/>
      <c r="L253" s="264"/>
      <c r="M253" s="264"/>
      <c r="N253" s="264"/>
      <c r="O253" s="264"/>
      <c r="P253" s="265"/>
      <c r="Q253" s="265"/>
      <c r="R253" s="264"/>
      <c r="S253" s="264"/>
      <c r="T253" s="264"/>
      <c r="U253" s="264"/>
      <c r="V253" s="264"/>
      <c r="W253" s="264"/>
      <c r="X253" s="264"/>
      <c r="Y253" s="264"/>
    </row>
    <row r="254" spans="1:32" x14ac:dyDescent="0.3">
      <c r="E254" s="264"/>
      <c r="F254" s="261" t="s">
        <v>215</v>
      </c>
      <c r="G254" s="262"/>
      <c r="H254" s="262"/>
      <c r="I254" s="262"/>
      <c r="J254" s="262"/>
      <c r="K254" s="262"/>
      <c r="L254" s="263"/>
      <c r="M254" s="264"/>
      <c r="N254" s="264"/>
      <c r="O254" s="264"/>
      <c r="P254" s="265"/>
      <c r="Q254" s="265"/>
      <c r="R254" s="264"/>
      <c r="S254" s="261" t="s">
        <v>216</v>
      </c>
      <c r="T254" s="262"/>
      <c r="U254" s="262"/>
      <c r="V254" s="262"/>
      <c r="W254" s="262"/>
      <c r="X254" s="262"/>
      <c r="Y254" s="263"/>
    </row>
  </sheetData>
  <mergeCells count="608">
    <mergeCell ref="E251:N251"/>
    <mergeCell ref="S251:W251"/>
    <mergeCell ref="F254:L254"/>
    <mergeCell ref="S254:Y254"/>
    <mergeCell ref="AC145:AC146"/>
    <mergeCell ref="AD145:AD146"/>
    <mergeCell ref="AE145:AE146"/>
    <mergeCell ref="AF145:AF146"/>
    <mergeCell ref="W145:W146"/>
    <mergeCell ref="X145:X146"/>
    <mergeCell ref="Y145:Y146"/>
    <mergeCell ref="Z145:Z146"/>
    <mergeCell ref="AA145:AA146"/>
    <mergeCell ref="AB145:AB146"/>
    <mergeCell ref="P145:P146"/>
    <mergeCell ref="Q145:Q146"/>
    <mergeCell ref="R145:R146"/>
    <mergeCell ref="T145:T146"/>
    <mergeCell ref="U145:U146"/>
    <mergeCell ref="V145:V146"/>
    <mergeCell ref="J145:J146"/>
    <mergeCell ref="K145:K146"/>
    <mergeCell ref="L145:L146"/>
    <mergeCell ref="M145:M146"/>
    <mergeCell ref="N145:N146"/>
    <mergeCell ref="O145:O146"/>
    <mergeCell ref="AC143:AC144"/>
    <mergeCell ref="AD143:AD144"/>
    <mergeCell ref="AE143:AE144"/>
    <mergeCell ref="AF143:AF144"/>
    <mergeCell ref="A145:A146"/>
    <mergeCell ref="B145:B146"/>
    <mergeCell ref="C145:C146"/>
    <mergeCell ref="D145:D146"/>
    <mergeCell ref="E145:E146"/>
    <mergeCell ref="F145:F146"/>
    <mergeCell ref="W143:W144"/>
    <mergeCell ref="X143:X144"/>
    <mergeCell ref="Y143:Y144"/>
    <mergeCell ref="Z143:Z144"/>
    <mergeCell ref="AA143:AA144"/>
    <mergeCell ref="AB143:AB144"/>
    <mergeCell ref="P143:P144"/>
    <mergeCell ref="Q143:Q144"/>
    <mergeCell ref="R143:R144"/>
    <mergeCell ref="T143:T144"/>
    <mergeCell ref="U143:U144"/>
    <mergeCell ref="V143:V144"/>
    <mergeCell ref="J143:J144"/>
    <mergeCell ref="K143:K144"/>
    <mergeCell ref="L143:L144"/>
    <mergeCell ref="M143:M144"/>
    <mergeCell ref="N143:N144"/>
    <mergeCell ref="O143:O144"/>
    <mergeCell ref="AC141:AC142"/>
    <mergeCell ref="AD141:AD142"/>
    <mergeCell ref="AE141:AE142"/>
    <mergeCell ref="AF141:AF142"/>
    <mergeCell ref="A143:A144"/>
    <mergeCell ref="B143:B144"/>
    <mergeCell ref="C143:C144"/>
    <mergeCell ref="D143:D144"/>
    <mergeCell ref="E143:E144"/>
    <mergeCell ref="F143:F144"/>
    <mergeCell ref="W141:W142"/>
    <mergeCell ref="X141:X142"/>
    <mergeCell ref="Y141:Y142"/>
    <mergeCell ref="Z141:Z142"/>
    <mergeCell ref="AA141:AA142"/>
    <mergeCell ref="AB141:AB142"/>
    <mergeCell ref="P141:P142"/>
    <mergeCell ref="Q141:Q142"/>
    <mergeCell ref="R141:R142"/>
    <mergeCell ref="T141:T142"/>
    <mergeCell ref="U141:U142"/>
    <mergeCell ref="V141:V142"/>
    <mergeCell ref="J141:J142"/>
    <mergeCell ref="K141:K142"/>
    <mergeCell ref="L141:L142"/>
    <mergeCell ref="M141:M142"/>
    <mergeCell ref="N141:N142"/>
    <mergeCell ref="O141:O142"/>
    <mergeCell ref="AC138:AC140"/>
    <mergeCell ref="AD138:AD140"/>
    <mergeCell ref="AE138:AE140"/>
    <mergeCell ref="AF138:AF140"/>
    <mergeCell ref="A141:A142"/>
    <mergeCell ref="B141:B142"/>
    <mergeCell ref="C141:C142"/>
    <mergeCell ref="D141:D142"/>
    <mergeCell ref="E141:E142"/>
    <mergeCell ref="F141:F142"/>
    <mergeCell ref="W138:W140"/>
    <mergeCell ref="X138:X140"/>
    <mergeCell ref="Y138:Y140"/>
    <mergeCell ref="Z138:Z140"/>
    <mergeCell ref="AA138:AA140"/>
    <mergeCell ref="AB138:AB140"/>
    <mergeCell ref="P138:P140"/>
    <mergeCell ref="Q138:Q140"/>
    <mergeCell ref="R138:R140"/>
    <mergeCell ref="T138:T140"/>
    <mergeCell ref="U138:U140"/>
    <mergeCell ref="V138:V140"/>
    <mergeCell ref="J138:J140"/>
    <mergeCell ref="K138:K140"/>
    <mergeCell ref="L138:L140"/>
    <mergeCell ref="M138:M140"/>
    <mergeCell ref="N138:N140"/>
    <mergeCell ref="O138:O140"/>
    <mergeCell ref="AC135:AC137"/>
    <mergeCell ref="AD135:AD137"/>
    <mergeCell ref="AE135:AE137"/>
    <mergeCell ref="AF135:AF137"/>
    <mergeCell ref="A138:A140"/>
    <mergeCell ref="B138:B140"/>
    <mergeCell ref="C138:C140"/>
    <mergeCell ref="D138:D140"/>
    <mergeCell ref="E138:E140"/>
    <mergeCell ref="F138:F140"/>
    <mergeCell ref="W135:W137"/>
    <mergeCell ref="X135:X137"/>
    <mergeCell ref="Y135:Y137"/>
    <mergeCell ref="Z135:Z137"/>
    <mergeCell ref="AA135:AA137"/>
    <mergeCell ref="AB135:AB137"/>
    <mergeCell ref="P135:P137"/>
    <mergeCell ref="Q135:Q137"/>
    <mergeCell ref="R135:R137"/>
    <mergeCell ref="T135:T137"/>
    <mergeCell ref="U135:U137"/>
    <mergeCell ref="V135:V137"/>
    <mergeCell ref="J135:J137"/>
    <mergeCell ref="K135:K137"/>
    <mergeCell ref="L135:L137"/>
    <mergeCell ref="M135:M137"/>
    <mergeCell ref="N135:N137"/>
    <mergeCell ref="O135:O137"/>
    <mergeCell ref="AC132:AC134"/>
    <mergeCell ref="AD132:AD134"/>
    <mergeCell ref="AE132:AE134"/>
    <mergeCell ref="AF132:AF134"/>
    <mergeCell ref="A135:A137"/>
    <mergeCell ref="B135:B137"/>
    <mergeCell ref="C135:C137"/>
    <mergeCell ref="D135:D137"/>
    <mergeCell ref="E135:E137"/>
    <mergeCell ref="F135:F137"/>
    <mergeCell ref="W132:W134"/>
    <mergeCell ref="X132:X134"/>
    <mergeCell ref="Y132:Y134"/>
    <mergeCell ref="Z132:Z134"/>
    <mergeCell ref="AA132:AA134"/>
    <mergeCell ref="AB132:AB134"/>
    <mergeCell ref="P132:P134"/>
    <mergeCell ref="Q132:Q134"/>
    <mergeCell ref="R132:R134"/>
    <mergeCell ref="T132:T134"/>
    <mergeCell ref="U132:U134"/>
    <mergeCell ref="V132:V134"/>
    <mergeCell ref="J132:J134"/>
    <mergeCell ref="K132:K134"/>
    <mergeCell ref="L132:L134"/>
    <mergeCell ref="M132:M134"/>
    <mergeCell ref="N132:N134"/>
    <mergeCell ref="O132:O134"/>
    <mergeCell ref="AC130:AC131"/>
    <mergeCell ref="AD130:AD131"/>
    <mergeCell ref="AE130:AE131"/>
    <mergeCell ref="AF130:AF131"/>
    <mergeCell ref="A132:A134"/>
    <mergeCell ref="B132:B134"/>
    <mergeCell ref="C132:C134"/>
    <mergeCell ref="D132:D134"/>
    <mergeCell ref="E132:E134"/>
    <mergeCell ref="F132:F134"/>
    <mergeCell ref="W130:W131"/>
    <mergeCell ref="X130:X131"/>
    <mergeCell ref="Y130:Y131"/>
    <mergeCell ref="Z130:Z131"/>
    <mergeCell ref="AA130:AA131"/>
    <mergeCell ref="AB130:AB131"/>
    <mergeCell ref="P130:P131"/>
    <mergeCell ref="Q130:Q131"/>
    <mergeCell ref="R130:R131"/>
    <mergeCell ref="T130:T131"/>
    <mergeCell ref="U130:U131"/>
    <mergeCell ref="V130:V131"/>
    <mergeCell ref="J130:J131"/>
    <mergeCell ref="K130:K131"/>
    <mergeCell ref="L130:L131"/>
    <mergeCell ref="M130:M131"/>
    <mergeCell ref="N130:N131"/>
    <mergeCell ref="O130:O131"/>
    <mergeCell ref="AC126:AC129"/>
    <mergeCell ref="AD126:AD129"/>
    <mergeCell ref="AE126:AE129"/>
    <mergeCell ref="AF126:AF129"/>
    <mergeCell ref="A130:A131"/>
    <mergeCell ref="B130:B131"/>
    <mergeCell ref="C130:C131"/>
    <mergeCell ref="D130:D131"/>
    <mergeCell ref="E130:E131"/>
    <mergeCell ref="F130:F131"/>
    <mergeCell ref="W126:W129"/>
    <mergeCell ref="X126:X129"/>
    <mergeCell ref="Y126:Y129"/>
    <mergeCell ref="Z126:Z129"/>
    <mergeCell ref="AA126:AA129"/>
    <mergeCell ref="AB126:AB129"/>
    <mergeCell ref="P126:P129"/>
    <mergeCell ref="Q126:Q129"/>
    <mergeCell ref="R126:R129"/>
    <mergeCell ref="T126:T129"/>
    <mergeCell ref="U126:U129"/>
    <mergeCell ref="V126:V129"/>
    <mergeCell ref="J126:J129"/>
    <mergeCell ref="K126:K129"/>
    <mergeCell ref="L126:L129"/>
    <mergeCell ref="M126:M129"/>
    <mergeCell ref="N126:N129"/>
    <mergeCell ref="O126:O129"/>
    <mergeCell ref="AC122:AC125"/>
    <mergeCell ref="AD122:AD125"/>
    <mergeCell ref="AE122:AE125"/>
    <mergeCell ref="AF122:AF125"/>
    <mergeCell ref="A126:A129"/>
    <mergeCell ref="B126:B129"/>
    <mergeCell ref="C126:C129"/>
    <mergeCell ref="D126:D129"/>
    <mergeCell ref="E126:E129"/>
    <mergeCell ref="F126:F129"/>
    <mergeCell ref="W122:W125"/>
    <mergeCell ref="X122:X125"/>
    <mergeCell ref="Y122:Y125"/>
    <mergeCell ref="Z122:Z125"/>
    <mergeCell ref="AA122:AA125"/>
    <mergeCell ref="AB122:AB125"/>
    <mergeCell ref="P122:P125"/>
    <mergeCell ref="Q122:Q125"/>
    <mergeCell ref="R122:R125"/>
    <mergeCell ref="T122:T125"/>
    <mergeCell ref="U122:U125"/>
    <mergeCell ref="V122:V125"/>
    <mergeCell ref="J122:J125"/>
    <mergeCell ref="K122:K125"/>
    <mergeCell ref="L122:L125"/>
    <mergeCell ref="M122:M125"/>
    <mergeCell ref="N122:N125"/>
    <mergeCell ref="O122:O125"/>
    <mergeCell ref="AC117:AC121"/>
    <mergeCell ref="AD117:AD121"/>
    <mergeCell ref="AE117:AE121"/>
    <mergeCell ref="AF117:AF121"/>
    <mergeCell ref="A122:A125"/>
    <mergeCell ref="B122:B125"/>
    <mergeCell ref="C122:C125"/>
    <mergeCell ref="D122:D125"/>
    <mergeCell ref="E122:E125"/>
    <mergeCell ref="F122:F125"/>
    <mergeCell ref="W117:W121"/>
    <mergeCell ref="X117:X121"/>
    <mergeCell ref="Y117:Y121"/>
    <mergeCell ref="Z117:Z121"/>
    <mergeCell ref="AA117:AA121"/>
    <mergeCell ref="AB117:AB121"/>
    <mergeCell ref="P117:P121"/>
    <mergeCell ref="Q117:Q121"/>
    <mergeCell ref="R117:R121"/>
    <mergeCell ref="T117:T121"/>
    <mergeCell ref="U117:U121"/>
    <mergeCell ref="V117:V121"/>
    <mergeCell ref="J117:J121"/>
    <mergeCell ref="K117:K121"/>
    <mergeCell ref="L117:L121"/>
    <mergeCell ref="M117:M121"/>
    <mergeCell ref="N117:N121"/>
    <mergeCell ref="O117:O121"/>
    <mergeCell ref="AC112:AC116"/>
    <mergeCell ref="AD112:AD116"/>
    <mergeCell ref="AE112:AE116"/>
    <mergeCell ref="AF112:AF116"/>
    <mergeCell ref="A117:A121"/>
    <mergeCell ref="B117:B121"/>
    <mergeCell ref="C117:C121"/>
    <mergeCell ref="D117:D121"/>
    <mergeCell ref="E117:E121"/>
    <mergeCell ref="F117:F121"/>
    <mergeCell ref="W112:W116"/>
    <mergeCell ref="X112:X116"/>
    <mergeCell ref="Y112:Y116"/>
    <mergeCell ref="Z112:Z116"/>
    <mergeCell ref="AA112:AA116"/>
    <mergeCell ref="AB112:AB116"/>
    <mergeCell ref="P112:P116"/>
    <mergeCell ref="Q112:Q116"/>
    <mergeCell ref="R112:R116"/>
    <mergeCell ref="T112:T116"/>
    <mergeCell ref="U112:U116"/>
    <mergeCell ref="V112:V116"/>
    <mergeCell ref="J112:J116"/>
    <mergeCell ref="K112:K116"/>
    <mergeCell ref="L112:L116"/>
    <mergeCell ref="M112:M116"/>
    <mergeCell ref="N112:N116"/>
    <mergeCell ref="O112:O116"/>
    <mergeCell ref="AC105:AC111"/>
    <mergeCell ref="AD105:AD111"/>
    <mergeCell ref="AE105:AE111"/>
    <mergeCell ref="AF105:AF111"/>
    <mergeCell ref="A112:A116"/>
    <mergeCell ref="B112:B116"/>
    <mergeCell ref="C112:C116"/>
    <mergeCell ref="D112:D116"/>
    <mergeCell ref="E112:E116"/>
    <mergeCell ref="F112:F116"/>
    <mergeCell ref="W105:W111"/>
    <mergeCell ref="X105:X111"/>
    <mergeCell ref="Y105:Y111"/>
    <mergeCell ref="Z105:Z111"/>
    <mergeCell ref="AA105:AA111"/>
    <mergeCell ref="AB105:AB111"/>
    <mergeCell ref="P105:P111"/>
    <mergeCell ref="Q105:Q111"/>
    <mergeCell ref="R105:R111"/>
    <mergeCell ref="T105:T111"/>
    <mergeCell ref="U105:U111"/>
    <mergeCell ref="V105:V111"/>
    <mergeCell ref="J105:J111"/>
    <mergeCell ref="K105:K111"/>
    <mergeCell ref="L105:L111"/>
    <mergeCell ref="M105:M111"/>
    <mergeCell ref="N105:N111"/>
    <mergeCell ref="O105:O111"/>
    <mergeCell ref="AC96:AC104"/>
    <mergeCell ref="AD96:AD104"/>
    <mergeCell ref="AE96:AE104"/>
    <mergeCell ref="AF96:AF104"/>
    <mergeCell ref="A105:A111"/>
    <mergeCell ref="B105:B111"/>
    <mergeCell ref="C105:C111"/>
    <mergeCell ref="D105:D111"/>
    <mergeCell ref="E105:E111"/>
    <mergeCell ref="F105:F111"/>
    <mergeCell ref="W96:W104"/>
    <mergeCell ref="X96:X104"/>
    <mergeCell ref="Y96:Y104"/>
    <mergeCell ref="Z96:Z104"/>
    <mergeCell ref="AA96:AA104"/>
    <mergeCell ref="AB96:AB104"/>
    <mergeCell ref="P96:P104"/>
    <mergeCell ref="Q96:Q104"/>
    <mergeCell ref="R96:R104"/>
    <mergeCell ref="T96:T104"/>
    <mergeCell ref="U96:U104"/>
    <mergeCell ref="V96:V104"/>
    <mergeCell ref="J96:J104"/>
    <mergeCell ref="K96:K104"/>
    <mergeCell ref="L96:L104"/>
    <mergeCell ref="M96:M104"/>
    <mergeCell ref="N96:N104"/>
    <mergeCell ref="O96:O104"/>
    <mergeCell ref="AC86:AC95"/>
    <mergeCell ref="AD86:AD95"/>
    <mergeCell ref="AE86:AE95"/>
    <mergeCell ref="AF86:AF95"/>
    <mergeCell ref="A96:A104"/>
    <mergeCell ref="B96:B104"/>
    <mergeCell ref="C96:C104"/>
    <mergeCell ref="D96:D104"/>
    <mergeCell ref="E96:E104"/>
    <mergeCell ref="F96:F104"/>
    <mergeCell ref="W86:W95"/>
    <mergeCell ref="X86:X95"/>
    <mergeCell ref="Y86:Y95"/>
    <mergeCell ref="Z86:Z95"/>
    <mergeCell ref="AA86:AA95"/>
    <mergeCell ref="AB86:AB95"/>
    <mergeCell ref="P86:P95"/>
    <mergeCell ref="Q86:Q95"/>
    <mergeCell ref="R86:R95"/>
    <mergeCell ref="T86:T95"/>
    <mergeCell ref="U86:U95"/>
    <mergeCell ref="V86:V95"/>
    <mergeCell ref="J86:J95"/>
    <mergeCell ref="K86:K95"/>
    <mergeCell ref="L86:L95"/>
    <mergeCell ref="M86:M95"/>
    <mergeCell ref="N86:N95"/>
    <mergeCell ref="O86:O95"/>
    <mergeCell ref="AC76:AC85"/>
    <mergeCell ref="AD76:AD85"/>
    <mergeCell ref="AE76:AE85"/>
    <mergeCell ref="AF76:AF85"/>
    <mergeCell ref="A86:A95"/>
    <mergeCell ref="B86:B95"/>
    <mergeCell ref="C86:C95"/>
    <mergeCell ref="D86:D95"/>
    <mergeCell ref="E86:E95"/>
    <mergeCell ref="F86:F95"/>
    <mergeCell ref="W76:W85"/>
    <mergeCell ref="X76:X85"/>
    <mergeCell ref="Y76:Y85"/>
    <mergeCell ref="Z76:Z85"/>
    <mergeCell ref="AA76:AA85"/>
    <mergeCell ref="AB76:AB85"/>
    <mergeCell ref="P76:P85"/>
    <mergeCell ref="Q76:Q85"/>
    <mergeCell ref="R76:R85"/>
    <mergeCell ref="T76:T85"/>
    <mergeCell ref="U76:U85"/>
    <mergeCell ref="V76:V85"/>
    <mergeCell ref="J76:J85"/>
    <mergeCell ref="K76:K85"/>
    <mergeCell ref="L76:L85"/>
    <mergeCell ref="M76:M85"/>
    <mergeCell ref="N76:N85"/>
    <mergeCell ref="O76:O85"/>
    <mergeCell ref="AC66:AC75"/>
    <mergeCell ref="AD66:AD75"/>
    <mergeCell ref="AE66:AE75"/>
    <mergeCell ref="AF66:AF75"/>
    <mergeCell ref="A76:A85"/>
    <mergeCell ref="B76:B85"/>
    <mergeCell ref="C76:C85"/>
    <mergeCell ref="D76:D85"/>
    <mergeCell ref="E76:E85"/>
    <mergeCell ref="F76:F85"/>
    <mergeCell ref="W66:W75"/>
    <mergeCell ref="X66:X75"/>
    <mergeCell ref="Y66:Y75"/>
    <mergeCell ref="Z66:Z75"/>
    <mergeCell ref="AA66:AA75"/>
    <mergeCell ref="AB66:AB75"/>
    <mergeCell ref="P66:P75"/>
    <mergeCell ref="Q66:Q75"/>
    <mergeCell ref="R66:R75"/>
    <mergeCell ref="T66:T75"/>
    <mergeCell ref="U66:U75"/>
    <mergeCell ref="V66:V75"/>
    <mergeCell ref="J66:J75"/>
    <mergeCell ref="K66:K75"/>
    <mergeCell ref="L66:L75"/>
    <mergeCell ref="M66:M75"/>
    <mergeCell ref="N66:N75"/>
    <mergeCell ref="O66:O75"/>
    <mergeCell ref="AC55:AC65"/>
    <mergeCell ref="AD55:AD65"/>
    <mergeCell ref="AE55:AE65"/>
    <mergeCell ref="AF55:AF65"/>
    <mergeCell ref="A66:A75"/>
    <mergeCell ref="B66:B75"/>
    <mergeCell ref="C66:C75"/>
    <mergeCell ref="D66:D75"/>
    <mergeCell ref="E66:E75"/>
    <mergeCell ref="F66:F75"/>
    <mergeCell ref="W55:W65"/>
    <mergeCell ref="X55:X65"/>
    <mergeCell ref="Y55:Y65"/>
    <mergeCell ref="Z55:Z65"/>
    <mergeCell ref="AA55:AA65"/>
    <mergeCell ref="AB55:AB65"/>
    <mergeCell ref="P55:P65"/>
    <mergeCell ref="Q55:Q65"/>
    <mergeCell ref="R55:R65"/>
    <mergeCell ref="T55:T65"/>
    <mergeCell ref="U55:U65"/>
    <mergeCell ref="V55:V65"/>
    <mergeCell ref="J55:J65"/>
    <mergeCell ref="K55:K65"/>
    <mergeCell ref="L55:L65"/>
    <mergeCell ref="M55:M65"/>
    <mergeCell ref="N55:N65"/>
    <mergeCell ref="O55:O65"/>
    <mergeCell ref="AC42:AC54"/>
    <mergeCell ref="AD42:AD54"/>
    <mergeCell ref="AE42:AE54"/>
    <mergeCell ref="AF42:AF54"/>
    <mergeCell ref="A55:A65"/>
    <mergeCell ref="B55:B65"/>
    <mergeCell ref="C55:C65"/>
    <mergeCell ref="D55:D65"/>
    <mergeCell ref="E55:E65"/>
    <mergeCell ref="F55:F65"/>
    <mergeCell ref="W42:W54"/>
    <mergeCell ref="X42:X54"/>
    <mergeCell ref="Y42:Y54"/>
    <mergeCell ref="Z42:Z54"/>
    <mergeCell ref="AA42:AA54"/>
    <mergeCell ref="AB42:AB54"/>
    <mergeCell ref="P42:P54"/>
    <mergeCell ref="Q42:Q54"/>
    <mergeCell ref="R42:R54"/>
    <mergeCell ref="T42:T54"/>
    <mergeCell ref="U42:U54"/>
    <mergeCell ref="V42:V54"/>
    <mergeCell ref="J42:J54"/>
    <mergeCell ref="K42:K54"/>
    <mergeCell ref="L42:L54"/>
    <mergeCell ref="M42:M54"/>
    <mergeCell ref="N42:N54"/>
    <mergeCell ref="O42:O54"/>
    <mergeCell ref="AC32:AC41"/>
    <mergeCell ref="AD32:AD41"/>
    <mergeCell ref="AE32:AE41"/>
    <mergeCell ref="AF32:AF41"/>
    <mergeCell ref="A42:A54"/>
    <mergeCell ref="B42:B54"/>
    <mergeCell ref="C42:C54"/>
    <mergeCell ref="D42:D54"/>
    <mergeCell ref="E42:E54"/>
    <mergeCell ref="F42:F54"/>
    <mergeCell ref="W32:W41"/>
    <mergeCell ref="X32:X41"/>
    <mergeCell ref="Y32:Y41"/>
    <mergeCell ref="Z32:Z41"/>
    <mergeCell ref="AA32:AA41"/>
    <mergeCell ref="AB32:AB41"/>
    <mergeCell ref="P32:P41"/>
    <mergeCell ref="Q32:Q41"/>
    <mergeCell ref="R32:R41"/>
    <mergeCell ref="T32:T41"/>
    <mergeCell ref="U32:U41"/>
    <mergeCell ref="V32:V41"/>
    <mergeCell ref="J32:J41"/>
    <mergeCell ref="K32:K41"/>
    <mergeCell ref="L32:L41"/>
    <mergeCell ref="M32:M41"/>
    <mergeCell ref="N32:N41"/>
    <mergeCell ref="O32:O41"/>
    <mergeCell ref="AC20:AC31"/>
    <mergeCell ref="AD20:AD31"/>
    <mergeCell ref="AE20:AE31"/>
    <mergeCell ref="AF20:AF31"/>
    <mergeCell ref="A32:A41"/>
    <mergeCell ref="B32:B41"/>
    <mergeCell ref="C32:C41"/>
    <mergeCell ref="D32:D41"/>
    <mergeCell ref="E32:E41"/>
    <mergeCell ref="F32:F41"/>
    <mergeCell ref="W20:W31"/>
    <mergeCell ref="X20:X31"/>
    <mergeCell ref="Y20:Y31"/>
    <mergeCell ref="Z20:Z31"/>
    <mergeCell ref="AA20:AA31"/>
    <mergeCell ref="AB20:AB31"/>
    <mergeCell ref="P20:P31"/>
    <mergeCell ref="Q20:Q31"/>
    <mergeCell ref="R20:R31"/>
    <mergeCell ref="T20:T31"/>
    <mergeCell ref="U20:U31"/>
    <mergeCell ref="V20:V31"/>
    <mergeCell ref="J20:J31"/>
    <mergeCell ref="K20:K31"/>
    <mergeCell ref="L20:L31"/>
    <mergeCell ref="M20:M31"/>
    <mergeCell ref="N20:N31"/>
    <mergeCell ref="O20:O31"/>
    <mergeCell ref="AC9:AC19"/>
    <mergeCell ref="AD9:AD19"/>
    <mergeCell ref="AE9:AE19"/>
    <mergeCell ref="AF9:AF19"/>
    <mergeCell ref="A20:A31"/>
    <mergeCell ref="B20:B31"/>
    <mergeCell ref="C20:C31"/>
    <mergeCell ref="D20:D31"/>
    <mergeCell ref="E20:E31"/>
    <mergeCell ref="F20:F31"/>
    <mergeCell ref="W9:W19"/>
    <mergeCell ref="X9:X19"/>
    <mergeCell ref="Y9:Y19"/>
    <mergeCell ref="Z9:Z19"/>
    <mergeCell ref="AA9:AA19"/>
    <mergeCell ref="AB9:AB19"/>
    <mergeCell ref="P9:P19"/>
    <mergeCell ref="Q9:Q19"/>
    <mergeCell ref="R9:R19"/>
    <mergeCell ref="T9:T19"/>
    <mergeCell ref="U9:U19"/>
    <mergeCell ref="V9:V19"/>
    <mergeCell ref="J9:J19"/>
    <mergeCell ref="K9:K19"/>
    <mergeCell ref="L9:L19"/>
    <mergeCell ref="M9:M19"/>
    <mergeCell ref="N9:N19"/>
    <mergeCell ref="O9:O19"/>
    <mergeCell ref="T6:AD6"/>
    <mergeCell ref="T7:AD7"/>
    <mergeCell ref="AE7:AE8"/>
    <mergeCell ref="G8:I8"/>
    <mergeCell ref="A9:A19"/>
    <mergeCell ref="B9:B19"/>
    <mergeCell ref="C9:C19"/>
    <mergeCell ref="D9:D19"/>
    <mergeCell ref="E9:E19"/>
    <mergeCell ref="F9:F19"/>
    <mergeCell ref="A6:A8"/>
    <mergeCell ref="B6:B8"/>
    <mergeCell ref="C6:C8"/>
    <mergeCell ref="D6:D8"/>
    <mergeCell ref="E6:E8"/>
    <mergeCell ref="F6:R6"/>
    <mergeCell ref="A1:AF1"/>
    <mergeCell ref="D2:R2"/>
    <mergeCell ref="B3:C3"/>
    <mergeCell ref="B4:C4"/>
    <mergeCell ref="F4:P4"/>
    <mergeCell ref="B5:C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2022-08-19T08:37:40Z</cp:lastPrinted>
  <dcterms:created xsi:type="dcterms:W3CDTF">2015-06-05T18:19:34Z</dcterms:created>
  <dcterms:modified xsi:type="dcterms:W3CDTF">2022-08-19T08:40:39Z</dcterms:modified>
</cp:coreProperties>
</file>